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cardiffcouncil-my.sharepoint.com/personal/meiwah_farrow_cardiff_gov_uk/Documents/Desktop/Extracts/GenderPay/2023-24/"/>
    </mc:Choice>
  </mc:AlternateContent>
  <xr:revisionPtr revIDLastSave="1" documentId="8_{79BAF626-E12A-4966-A443-F9D346B7B4C6}" xr6:coauthVersionLast="47" xr6:coauthVersionMax="47" xr10:uidLastSave="{499FF070-E593-475B-9672-96FA74C1EA68}"/>
  <bookViews>
    <workbookView xWindow="540" yWindow="960" windowWidth="26100" windowHeight="14355" xr2:uid="{6B24335B-1F1F-49C6-9043-46A7D8563892}"/>
  </bookViews>
  <sheets>
    <sheet name="Sheet1" sheetId="1" r:id="rId1"/>
  </sheets>
  <definedNames>
    <definedName name="_xlnm.Print_Area" localSheetId="0">Sheet1!$A$1:$N$309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E102" i="1"/>
  <c r="E101" i="1"/>
  <c r="E100" i="1"/>
  <c r="E99" i="1"/>
  <c r="E98" i="1"/>
  <c r="E97" i="1"/>
  <c r="E93" i="1"/>
  <c r="E92" i="1"/>
  <c r="E91" i="1"/>
  <c r="E86" i="1"/>
  <c r="E85" i="1"/>
  <c r="E84" i="1"/>
  <c r="E83" i="1"/>
  <c r="E82" i="1"/>
  <c r="E96" i="1"/>
  <c r="E90" i="1"/>
  <c r="F166" i="1"/>
  <c r="F165" i="1"/>
  <c r="L17" i="1"/>
  <c r="L16" i="1"/>
  <c r="L15" i="1"/>
  <c r="L14" i="1"/>
  <c r="L13" i="1"/>
  <c r="C115" i="1"/>
  <c r="C114" i="1"/>
  <c r="C113" i="1"/>
  <c r="C112" i="1"/>
  <c r="C111" i="1"/>
  <c r="C110" i="1"/>
  <c r="C109" i="1"/>
  <c r="C108" i="1"/>
  <c r="D108" i="1"/>
  <c r="D109" i="1"/>
  <c r="D110" i="1"/>
  <c r="D111" i="1"/>
  <c r="D112" i="1"/>
  <c r="D113" i="1"/>
  <c r="D114" i="1"/>
  <c r="D115" i="1"/>
  <c r="F6" i="1"/>
  <c r="L29" i="1"/>
  <c r="L26" i="1"/>
  <c r="L23" i="1"/>
  <c r="L20" i="1"/>
  <c r="L10" i="1"/>
  <c r="L9" i="1"/>
  <c r="L8" i="1"/>
  <c r="L7" i="1"/>
  <c r="L6" i="1"/>
  <c r="F64" i="1"/>
  <c r="F65" i="1"/>
  <c r="F66" i="1"/>
  <c r="F63" i="1"/>
  <c r="F58" i="1"/>
  <c r="F59" i="1"/>
  <c r="F60" i="1"/>
  <c r="F57" i="1"/>
  <c r="F51" i="1"/>
  <c r="F52" i="1"/>
  <c r="F53" i="1"/>
  <c r="F54" i="1"/>
  <c r="F50" i="1"/>
  <c r="F43" i="1"/>
  <c r="F44" i="1"/>
  <c r="F45" i="1"/>
  <c r="F46" i="1"/>
  <c r="F47" i="1"/>
  <c r="F42" i="1"/>
  <c r="F35" i="1"/>
  <c r="F36" i="1"/>
  <c r="F37" i="1"/>
  <c r="F38" i="1"/>
  <c r="F39" i="1"/>
  <c r="F34" i="1"/>
  <c r="F27" i="1"/>
  <c r="F28" i="1"/>
  <c r="F29" i="1"/>
  <c r="F30" i="1"/>
  <c r="F31" i="1"/>
  <c r="F26" i="1"/>
  <c r="F20" i="1"/>
  <c r="F21" i="1"/>
  <c r="F22" i="1"/>
  <c r="F23" i="1"/>
  <c r="F19" i="1"/>
  <c r="F14" i="1"/>
  <c r="F15" i="1"/>
  <c r="F16" i="1"/>
  <c r="F10" i="1"/>
  <c r="K177" i="1" l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76" i="1"/>
  <c r="J177" i="1"/>
  <c r="J180" i="1"/>
  <c r="J182" i="1"/>
  <c r="J184" i="1"/>
  <c r="J185" i="1"/>
  <c r="J188" i="1"/>
  <c r="J190" i="1"/>
  <c r="J191" i="1"/>
  <c r="J192" i="1"/>
  <c r="J193" i="1"/>
  <c r="J195" i="1"/>
  <c r="J176" i="1"/>
  <c r="E176" i="1"/>
  <c r="E177" i="1"/>
  <c r="E178" i="1"/>
  <c r="E181" i="1"/>
  <c r="E182" i="1"/>
  <c r="E183" i="1"/>
  <c r="E184" i="1"/>
  <c r="E187" i="1"/>
  <c r="E188" i="1"/>
  <c r="E189" i="1"/>
  <c r="E190" i="1"/>
  <c r="E193" i="1"/>
  <c r="E194" i="1"/>
  <c r="E195" i="1"/>
  <c r="E196" i="1"/>
  <c r="E199" i="1"/>
  <c r="E200" i="1"/>
  <c r="E201" i="1"/>
  <c r="E202" i="1"/>
  <c r="E205" i="1"/>
  <c r="E206" i="1"/>
  <c r="E207" i="1"/>
  <c r="E208" i="1"/>
  <c r="D177" i="1"/>
  <c r="D178" i="1"/>
  <c r="D182" i="1"/>
  <c r="D183" i="1"/>
  <c r="D184" i="1"/>
  <c r="D187" i="1"/>
  <c r="D188" i="1"/>
  <c r="D189" i="1"/>
  <c r="D193" i="1"/>
  <c r="D195" i="1"/>
  <c r="D199" i="1"/>
  <c r="D206" i="1"/>
  <c r="D207" i="1"/>
  <c r="D208" i="1"/>
  <c r="E175" i="1"/>
  <c r="D175" i="1"/>
</calcChain>
</file>

<file path=xl/sharedStrings.xml><?xml version="1.0" encoding="utf-8"?>
<sst xmlns="http://schemas.openxmlformats.org/spreadsheetml/2006/main" count="165" uniqueCount="125">
  <si>
    <t xml:space="preserve">Graddfeydd Cyflog </t>
  </si>
  <si>
    <t>PCG</t>
  </si>
  <si>
    <t xml:space="preserve">Sgorau Gwerthuso Swyddi (Cynllun GLPC) </t>
  </si>
  <si>
    <t xml:space="preserve">CYFLOG CYFWERTH AG AMSER LLAWN </t>
  </si>
  <si>
    <t xml:space="preserve">FESUL MIS </t>
  </si>
  <si>
    <t xml:space="preserve">FESUL AWR </t>
  </si>
  <si>
    <t>GRADD1</t>
  </si>
  <si>
    <t xml:space="preserve"> RhG2</t>
  </si>
  <si>
    <t>1 - 247</t>
  </si>
  <si>
    <t>GRADD2</t>
  </si>
  <si>
    <t>GRADD3</t>
  </si>
  <si>
    <t>RhG1</t>
  </si>
  <si>
    <t>287 - 327</t>
  </si>
  <si>
    <t>GRADD4</t>
  </si>
  <si>
    <t>328 - 369</t>
  </si>
  <si>
    <t xml:space="preserve">Prif Swyddog / Cyfarwyddwr Cynorthwyol </t>
  </si>
  <si>
    <t xml:space="preserve">Prif Swyddog Digidol </t>
  </si>
  <si>
    <t>GRADD5</t>
  </si>
  <si>
    <t>Cyfarwyddwr</t>
  </si>
  <si>
    <t>370 - 409</t>
  </si>
  <si>
    <t>Corporate Director</t>
  </si>
  <si>
    <t>GRADD6</t>
  </si>
  <si>
    <t xml:space="preserve">Prif Weithredwr </t>
  </si>
  <si>
    <t>410 - 454</t>
  </si>
  <si>
    <t>GRADD7</t>
  </si>
  <si>
    <t>455 - 499</t>
  </si>
  <si>
    <t>GRADD8</t>
  </si>
  <si>
    <t>500 - 544</t>
  </si>
  <si>
    <t>GRADD9</t>
  </si>
  <si>
    <t>545 - 589</t>
  </si>
  <si>
    <t>GRADD10</t>
  </si>
  <si>
    <t>590 +</t>
  </si>
  <si>
    <t>Other</t>
  </si>
  <si>
    <t>* Ni ddefnyddir PCG 10, 13, 16, 18 na 21</t>
  </si>
  <si>
    <t xml:space="preserve">Athro (Prif Ystod Tâl) </t>
  </si>
  <si>
    <t xml:space="preserve">Ystod Tâl Arwain </t>
  </si>
  <si>
    <t xml:space="preserve">Athro (Ystod Tâl Uchaf) </t>
  </si>
  <si>
    <t xml:space="preserve">Athro Anghymwys </t>
  </si>
  <si>
    <t xml:space="preserve">18* </t>
  </si>
  <si>
    <t xml:space="preserve">21* </t>
  </si>
  <si>
    <t>Ystod Grŵp Arwain</t>
  </si>
  <si>
    <t>Isafswm</t>
  </si>
  <si>
    <t xml:space="preserve">Uchafswm </t>
  </si>
  <si>
    <t xml:space="preserve">24* </t>
  </si>
  <si>
    <t>Grŵp  1</t>
  </si>
  <si>
    <t>Grŵp  2</t>
  </si>
  <si>
    <t>Grŵp  3</t>
  </si>
  <si>
    <t>Grŵp  4</t>
  </si>
  <si>
    <t xml:space="preserve">27* </t>
  </si>
  <si>
    <t>Grŵp  5</t>
  </si>
  <si>
    <t>Grŵp  6</t>
  </si>
  <si>
    <t>Grŵp  7</t>
  </si>
  <si>
    <t>Grŵp  8</t>
  </si>
  <si>
    <t xml:space="preserve">31* </t>
  </si>
  <si>
    <t xml:space="preserve">*Pwyntiau graddfa i'w defnyddio â phenaethiaid ar frig yr ystod </t>
  </si>
  <si>
    <t>grŵp ysgol ym  mlwyddyn academaidd 2015/16 yn unig,</t>
  </si>
  <si>
    <t>yn dangos dim codiad ar gyfer 2016/17</t>
  </si>
  <si>
    <t>e.e</t>
  </si>
  <si>
    <t xml:space="preserve">35* </t>
  </si>
  <si>
    <t>Pennaeth ar Radd 12-18 (symud i bwynt graddfa 18 Medi 2016)</t>
  </si>
  <si>
    <t xml:space="preserve">Ystod Cyflog £51,127 - £58,677 (dim codiad ar bwynt 18) </t>
  </si>
  <si>
    <t>Pennaeth ar Radd 15-21 (symud i bwynt graddfa 18 Medi 2016)</t>
  </si>
  <si>
    <t>Ystod Cyflog £55,049 - £63,779 (pwynt graddfa 18 = £59,264)</t>
  </si>
  <si>
    <t xml:space="preserve">39* </t>
  </si>
  <si>
    <t xml:space="preserve">Ystod Ymarferydd Arweiniol </t>
  </si>
  <si>
    <t>LP01 - LP05</t>
  </si>
  <si>
    <t>LP02 - LP06</t>
  </si>
  <si>
    <t>LP03-LP07</t>
  </si>
  <si>
    <t>LP04-LP08</t>
  </si>
  <si>
    <t>LP05-LP09</t>
  </si>
  <si>
    <t>LP06-LP10</t>
  </si>
  <si>
    <t>LP07-LP11</t>
  </si>
  <si>
    <t>LP08-LP12</t>
  </si>
  <si>
    <t>LP09-LP13</t>
  </si>
  <si>
    <t>LP10-LP14</t>
  </si>
  <si>
    <t>LP11-LP15</t>
  </si>
  <si>
    <t>LP12-LP16</t>
  </si>
  <si>
    <t>LP13-LP17</t>
  </si>
  <si>
    <t>LP14-LP18</t>
  </si>
  <si>
    <t>CE2</t>
  </si>
  <si>
    <t>T00 1</t>
  </si>
  <si>
    <t>T00 HRLY</t>
  </si>
  <si>
    <t>T00 2</t>
  </si>
  <si>
    <t>T00 3</t>
  </si>
  <si>
    <t>T00 4</t>
  </si>
  <si>
    <t>T00 4A</t>
  </si>
  <si>
    <t>T00 5</t>
  </si>
  <si>
    <t>EAI</t>
  </si>
  <si>
    <t>AEP</t>
  </si>
  <si>
    <t>EDPSY A</t>
  </si>
  <si>
    <t>EDPSY B</t>
  </si>
  <si>
    <t>248-286</t>
  </si>
  <si>
    <t>CYDGYNGOR TRAFOD TELERAU PRIF SWYDDOGION (o 1 Ebrill 2023)</t>
  </si>
  <si>
    <t>CSM 1</t>
  </si>
  <si>
    <t>CSM 2</t>
  </si>
  <si>
    <t>CSM 3</t>
  </si>
  <si>
    <t>CSM 4</t>
  </si>
  <si>
    <t>CSM 5</t>
  </si>
  <si>
    <t>CSM 6</t>
  </si>
  <si>
    <t>CSM 7</t>
  </si>
  <si>
    <t>CSM 8</t>
  </si>
  <si>
    <t>CSM 9</t>
  </si>
  <si>
    <t>CSM 10</t>
  </si>
  <si>
    <t>CSM 11</t>
  </si>
  <si>
    <t>CSM 12</t>
  </si>
  <si>
    <t>CSM 13</t>
  </si>
  <si>
    <t>CSM 14</t>
  </si>
  <si>
    <t>CSM 15</t>
  </si>
  <si>
    <t>CSM  16</t>
  </si>
  <si>
    <t>CSM  17</t>
  </si>
  <si>
    <t>CSM  18</t>
  </si>
  <si>
    <t>CSM  19</t>
  </si>
  <si>
    <t>CSM  20</t>
  </si>
  <si>
    <t>CSM  21</t>
  </si>
  <si>
    <t>Ystod Rheolwr Gwasanaethau Cymunedol</t>
  </si>
  <si>
    <r>
      <t xml:space="preserve">FESUL AWR        </t>
    </r>
    <r>
      <rPr>
        <b/>
        <sz val="10"/>
        <rFont val="Arial"/>
        <family val="2"/>
      </rPr>
      <t>(Cyflog Bwn Cenedlaethol £10.42 o 01/04/2023)</t>
    </r>
  </si>
  <si>
    <t>Cyfradd Dyddiol (1935) 01/09/2023 - 31/08/2024</t>
  </si>
  <si>
    <t xml:space="preserve">ATHRAWON (o 1 Medi 2023) </t>
  </si>
  <si>
    <t xml:space="preserve">CYDGYNGOR TRAFOD TELERAU PRIF WEITHREDWR (o 1 Ebrill 2023) </t>
  </si>
  <si>
    <t xml:space="preserve">NJC ar gyfer Llywodraeth Leol (o 1 Ebrill 2023) </t>
  </si>
  <si>
    <t>01/04/23 -  £21029</t>
  </si>
  <si>
    <t>01/01/24 -  £23152</t>
  </si>
  <si>
    <t>Cyflog Byw yr Awr £10.90 o 01/04/2023 yna £12.00 o 01/01/2024</t>
  </si>
  <si>
    <t xml:space="preserve"> CYDGYNGOR TRAFOD TELERAU IEUENCTID A CHYMUNEDOL (o 1 Medi 2023) </t>
  </si>
  <si>
    <t xml:space="preserve">SOULBURY (o 1 Medi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</si>
</sst>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1"/>
      <color rgb="FF0000FF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sz val="12"/>
      <color theme="1"/>
      <name val="Arial"/>
      <family val="2"/>
    </font>
    <font>
      <i/>
      <sz val="12"/>
      <color rgb="FF0000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77111117893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D9D9D9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3" fillId="2" borderId="0" xfId="0" applyFont="1" applyFill="1" applyProtection="1">
      <protection hidden="1"/>
    </xf>
    <xf numFmtId="2" fontId="4" fillId="2" borderId="0" xfId="0" applyNumberFormat="1" applyFont="1" applyFill="1" applyProtection="1">
      <protection hidden="1"/>
    </xf>
    <xf numFmtId="164" fontId="4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2" fontId="5" fillId="3" borderId="1" xfId="0" applyNumberFormat="1" applyFont="1" applyFill="1" applyBorder="1" applyAlignment="1" applyProtection="1">
      <alignment horizontal="center" wrapText="1"/>
      <protection hidden="1"/>
    </xf>
    <xf numFmtId="0" fontId="6" fillId="3" borderId="1" xfId="0" applyFont="1" applyFill="1" applyBorder="1" applyAlignment="1" applyProtection="1">
      <alignment horizontal="center" wrapText="1"/>
      <protection hidden="1"/>
    </xf>
    <xf numFmtId="2" fontId="5" fillId="3" borderId="1" xfId="0" applyNumberFormat="1" applyFont="1" applyFill="1" applyBorder="1" applyAlignment="1" applyProtection="1">
      <alignment horizontal="center"/>
      <protection hidden="1"/>
    </xf>
    <xf numFmtId="164" fontId="5" fillId="3" borderId="1" xfId="0" applyNumberFormat="1" applyFont="1" applyFill="1" applyBorder="1" applyAlignment="1" applyProtection="1">
      <alignment horizontal="center" wrapText="1"/>
      <protection hidden="1"/>
    </xf>
    <xf numFmtId="0" fontId="8" fillId="2" borderId="0" xfId="0" applyFont="1" applyFill="1" applyProtection="1">
      <protection hidden="1"/>
    </xf>
    <xf numFmtId="164" fontId="5" fillId="3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2" borderId="0" xfId="0" applyFont="1" applyFill="1" applyProtection="1">
      <protection hidden="1"/>
    </xf>
    <xf numFmtId="2" fontId="8" fillId="2" borderId="0" xfId="0" applyNumberFormat="1" applyFont="1" applyFill="1" applyProtection="1">
      <protection hidden="1"/>
    </xf>
    <xf numFmtId="164" fontId="8" fillId="2" borderId="0" xfId="0" applyNumberFormat="1" applyFont="1" applyFill="1" applyProtection="1">
      <protection hidden="1"/>
    </xf>
    <xf numFmtId="0" fontId="10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2" fontId="13" fillId="2" borderId="0" xfId="0" applyNumberFormat="1" applyFont="1" applyFill="1" applyAlignment="1" applyProtection="1">
      <alignment horizontal="center"/>
      <protection hidden="1"/>
    </xf>
    <xf numFmtId="164" fontId="13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64" fontId="13" fillId="2" borderId="0" xfId="0" applyNumberFormat="1" applyFont="1" applyFill="1" applyAlignment="1" applyProtection="1">
      <alignment horizontal="right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2" fontId="13" fillId="2" borderId="4" xfId="0" applyNumberFormat="1" applyFont="1" applyFill="1" applyBorder="1" applyAlignment="1" applyProtection="1">
      <alignment horizontal="center" vertical="center"/>
      <protection hidden="1"/>
    </xf>
    <xf numFmtId="1" fontId="13" fillId="2" borderId="5" xfId="0" applyNumberFormat="1" applyFont="1" applyFill="1" applyBorder="1" applyAlignment="1" applyProtection="1">
      <alignment horizontal="center"/>
      <protection hidden="1"/>
    </xf>
    <xf numFmtId="2" fontId="13" fillId="2" borderId="6" xfId="0" applyNumberFormat="1" applyFont="1" applyFill="1" applyBorder="1" applyAlignment="1" applyProtection="1">
      <alignment horizontal="center"/>
      <protection hidden="1"/>
    </xf>
    <xf numFmtId="2" fontId="13" fillId="2" borderId="4" xfId="0" applyNumberFormat="1" applyFont="1" applyFill="1" applyBorder="1" applyAlignment="1" applyProtection="1">
      <alignment horizontal="right"/>
      <protection hidden="1"/>
    </xf>
    <xf numFmtId="2" fontId="13" fillId="2" borderId="7" xfId="0" applyNumberFormat="1" applyFont="1" applyFill="1" applyBorder="1" applyAlignment="1" applyProtection="1">
      <alignment horizontal="right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8" fillId="0" borderId="9" xfId="0" applyFont="1" applyBorder="1" applyAlignment="1">
      <alignment horizontal="center"/>
    </xf>
    <xf numFmtId="2" fontId="13" fillId="2" borderId="5" xfId="0" applyNumberFormat="1" applyFont="1" applyFill="1" applyBorder="1" applyAlignment="1" applyProtection="1">
      <alignment horizontal="center"/>
      <protection hidden="1"/>
    </xf>
    <xf numFmtId="2" fontId="13" fillId="2" borderId="8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center"/>
      <protection hidden="1"/>
    </xf>
    <xf numFmtId="2" fontId="13" fillId="2" borderId="0" xfId="0" applyNumberFormat="1" applyFont="1" applyFill="1" applyAlignment="1" applyProtection="1">
      <alignment horizontal="right"/>
      <protection hidden="1"/>
    </xf>
    <xf numFmtId="0" fontId="8" fillId="0" borderId="5" xfId="0" applyFont="1" applyBorder="1" applyAlignment="1">
      <alignment horizontal="center"/>
    </xf>
    <xf numFmtId="2" fontId="13" fillId="2" borderId="0" xfId="0" applyNumberFormat="1" applyFont="1" applyFill="1" applyAlignment="1" applyProtection="1">
      <alignment horizontal="left"/>
      <protection hidden="1"/>
    </xf>
    <xf numFmtId="0" fontId="8" fillId="0" borderId="10" xfId="0" applyFont="1" applyBorder="1" applyAlignment="1">
      <alignment horizontal="center"/>
    </xf>
    <xf numFmtId="0" fontId="11" fillId="2" borderId="6" xfId="0" applyFont="1" applyFill="1" applyBorder="1" applyAlignment="1" applyProtection="1">
      <alignment horizontal="center"/>
      <protection hidden="1"/>
    </xf>
    <xf numFmtId="2" fontId="13" fillId="2" borderId="8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>
      <alignment horizontal="center"/>
    </xf>
    <xf numFmtId="0" fontId="13" fillId="2" borderId="0" xfId="0" applyFont="1" applyFill="1" applyProtection="1">
      <protection hidden="1"/>
    </xf>
    <xf numFmtId="1" fontId="13" fillId="2" borderId="0" xfId="0" applyNumberFormat="1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1" fontId="12" fillId="2" borderId="0" xfId="0" applyNumberFormat="1" applyFont="1" applyFill="1" applyProtection="1">
      <protection hidden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13" fillId="2" borderId="16" xfId="0" applyNumberFormat="1" applyFont="1" applyFill="1" applyBorder="1" applyAlignment="1" applyProtection="1">
      <alignment horizontal="center"/>
      <protection hidden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19" xfId="0" applyFont="1" applyFill="1" applyBorder="1" applyProtection="1">
      <protection hidden="1"/>
    </xf>
    <xf numFmtId="1" fontId="13" fillId="2" borderId="8" xfId="0" applyNumberFormat="1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8" fillId="2" borderId="21" xfId="0" applyFont="1" applyFill="1" applyBorder="1" applyProtection="1">
      <protection hidden="1"/>
    </xf>
    <xf numFmtId="0" fontId="8" fillId="2" borderId="22" xfId="0" applyFont="1" applyFill="1" applyBorder="1" applyProtection="1">
      <protection hidden="1"/>
    </xf>
    <xf numFmtId="2" fontId="13" fillId="2" borderId="0" xfId="0" applyNumberFormat="1" applyFont="1" applyFill="1" applyAlignment="1" applyProtection="1">
      <alignment vertical="center"/>
      <protection hidden="1"/>
    </xf>
    <xf numFmtId="2" fontId="13" fillId="2" borderId="0" xfId="0" applyNumberFormat="1" applyFont="1" applyFill="1" applyProtection="1">
      <protection hidden="1"/>
    </xf>
    <xf numFmtId="0" fontId="15" fillId="2" borderId="0" xfId="0" applyFont="1" applyFill="1" applyProtection="1">
      <protection hidden="1"/>
    </xf>
    <xf numFmtId="0" fontId="16" fillId="2" borderId="8" xfId="0" applyFont="1" applyFill="1" applyBorder="1" applyAlignment="1" applyProtection="1">
      <alignment horizontal="center"/>
      <protection hidden="1"/>
    </xf>
    <xf numFmtId="1" fontId="13" fillId="4" borderId="8" xfId="0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2" xfId="0" applyFont="1" applyFill="1" applyBorder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3" fillId="0" borderId="4" xfId="0" applyFont="1" applyBorder="1" applyAlignment="1">
      <alignment vertical="center" wrapText="1"/>
    </xf>
    <xf numFmtId="165" fontId="4" fillId="2" borderId="0" xfId="1" applyNumberFormat="1" applyFont="1" applyFill="1" applyBorder="1" applyProtection="1">
      <protection hidden="1"/>
    </xf>
    <xf numFmtId="1" fontId="8" fillId="2" borderId="0" xfId="0" applyNumberFormat="1" applyFont="1" applyFill="1" applyProtection="1">
      <protection hidden="1"/>
    </xf>
    <xf numFmtId="165" fontId="8" fillId="2" borderId="0" xfId="0" applyNumberFormat="1" applyFont="1" applyFill="1" applyProtection="1">
      <protection hidden="1"/>
    </xf>
    <xf numFmtId="0" fontId="11" fillId="2" borderId="24" xfId="0" applyFont="1" applyFill="1" applyBorder="1" applyAlignment="1" applyProtection="1">
      <alignment horizontal="center"/>
      <protection hidden="1"/>
    </xf>
    <xf numFmtId="3" fontId="13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165" fontId="8" fillId="2" borderId="0" xfId="1" applyNumberFormat="1" applyFont="1" applyFill="1" applyBorder="1" applyProtection="1">
      <protection hidden="1"/>
    </xf>
    <xf numFmtId="0" fontId="8" fillId="2" borderId="25" xfId="0" applyFont="1" applyFill="1" applyBorder="1" applyProtection="1">
      <protection hidden="1"/>
    </xf>
    <xf numFmtId="165" fontId="19" fillId="2" borderId="0" xfId="1" applyNumberFormat="1" applyFont="1" applyFill="1" applyBorder="1" applyAlignment="1" applyProtection="1">
      <alignment vertical="center" wrapText="1"/>
      <protection hidden="1"/>
    </xf>
    <xf numFmtId="0" fontId="8" fillId="0" borderId="23" xfId="0" applyFont="1" applyBorder="1" applyAlignment="1" applyProtection="1">
      <alignment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center"/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2" fontId="8" fillId="2" borderId="0" xfId="0" applyNumberFormat="1" applyFont="1" applyFill="1" applyAlignment="1" applyProtection="1">
      <alignment horizontal="center"/>
      <protection hidden="1"/>
    </xf>
    <xf numFmtId="0" fontId="8" fillId="2" borderId="26" xfId="0" applyFont="1" applyFill="1" applyBorder="1" applyProtection="1">
      <protection hidden="1"/>
    </xf>
    <xf numFmtId="0" fontId="21" fillId="0" borderId="26" xfId="0" applyFont="1" applyBorder="1" applyProtection="1">
      <protection hidden="1"/>
    </xf>
    <xf numFmtId="0" fontId="21" fillId="0" borderId="0" xfId="0" applyFont="1" applyProtection="1">
      <protection hidden="1"/>
    </xf>
    <xf numFmtId="0" fontId="21" fillId="2" borderId="0" xfId="0" applyFont="1" applyFill="1" applyProtection="1">
      <protection hidden="1"/>
    </xf>
    <xf numFmtId="0" fontId="8" fillId="0" borderId="2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8" fillId="2" borderId="0" xfId="0" applyNumberFormat="1" applyFont="1" applyFill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alignment horizontal="right"/>
      <protection hidden="1"/>
    </xf>
    <xf numFmtId="0" fontId="8" fillId="2" borderId="4" xfId="0" applyFont="1" applyFill="1" applyBorder="1" applyAlignment="1" applyProtection="1">
      <alignment horizontal="right"/>
      <protection hidden="1"/>
    </xf>
    <xf numFmtId="1" fontId="8" fillId="2" borderId="4" xfId="0" applyNumberFormat="1" applyFont="1" applyFill="1" applyBorder="1" applyAlignment="1" applyProtection="1">
      <alignment horizontal="right"/>
      <protection hidden="1"/>
    </xf>
    <xf numFmtId="0" fontId="22" fillId="2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 wrapText="1"/>
      <protection hidden="1"/>
    </xf>
    <xf numFmtId="0" fontId="15" fillId="2" borderId="30" xfId="0" applyFont="1" applyFill="1" applyBorder="1" applyProtection="1">
      <protection hidden="1"/>
    </xf>
    <xf numFmtId="2" fontId="13" fillId="2" borderId="31" xfId="0" applyNumberFormat="1" applyFont="1" applyFill="1" applyBorder="1" applyAlignment="1" applyProtection="1">
      <alignment horizontal="center"/>
      <protection hidden="1"/>
    </xf>
    <xf numFmtId="6" fontId="8" fillId="2" borderId="0" xfId="0" applyNumberFormat="1" applyFont="1" applyFill="1" applyAlignment="1" applyProtection="1">
      <alignment horizontal="right"/>
      <protection hidden="1"/>
    </xf>
    <xf numFmtId="166" fontId="13" fillId="0" borderId="6" xfId="0" applyNumberFormat="1" applyFont="1" applyBorder="1" applyAlignment="1" applyProtection="1">
      <alignment horizontal="center"/>
      <protection hidden="1"/>
    </xf>
    <xf numFmtId="0" fontId="13" fillId="0" borderId="32" xfId="0" applyFont="1" applyBorder="1" applyProtection="1">
      <protection hidden="1"/>
    </xf>
    <xf numFmtId="0" fontId="13" fillId="0" borderId="33" xfId="0" applyFont="1" applyBorder="1" applyProtection="1">
      <protection hidden="1"/>
    </xf>
    <xf numFmtId="0" fontId="15" fillId="2" borderId="19" xfId="0" applyFont="1" applyFill="1" applyBorder="1" applyProtection="1">
      <protection hidden="1"/>
    </xf>
    <xf numFmtId="0" fontId="23" fillId="3" borderId="1" xfId="0" applyFont="1" applyFill="1" applyBorder="1" applyAlignment="1" applyProtection="1">
      <alignment horizontal="center" wrapText="1"/>
      <protection hidden="1"/>
    </xf>
    <xf numFmtId="0" fontId="11" fillId="2" borderId="34" xfId="0" applyFont="1" applyFill="1" applyBorder="1" applyAlignment="1" applyProtection="1">
      <alignment horizontal="center"/>
      <protection hidden="1"/>
    </xf>
    <xf numFmtId="0" fontId="15" fillId="2" borderId="35" xfId="0" applyFont="1" applyFill="1" applyBorder="1" applyProtection="1">
      <protection hidden="1"/>
    </xf>
    <xf numFmtId="2" fontId="13" fillId="2" borderId="35" xfId="0" applyNumberFormat="1" applyFont="1" applyFill="1" applyBorder="1" applyAlignment="1" applyProtection="1">
      <alignment horizontal="center"/>
      <protection hidden="1"/>
    </xf>
    <xf numFmtId="164" fontId="13" fillId="2" borderId="35" xfId="0" applyNumberFormat="1" applyFont="1" applyFill="1" applyBorder="1" applyAlignment="1" applyProtection="1">
      <alignment horizontal="right"/>
      <protection hidden="1"/>
    </xf>
    <xf numFmtId="166" fontId="13" fillId="0" borderId="8" xfId="0" applyNumberFormat="1" applyFont="1" applyBorder="1" applyAlignment="1" applyProtection="1">
      <alignment horizontal="center"/>
      <protection hidden="1"/>
    </xf>
    <xf numFmtId="0" fontId="15" fillId="2" borderId="34" xfId="0" applyFont="1" applyFill="1" applyBorder="1" applyProtection="1">
      <protection hidden="1"/>
    </xf>
    <xf numFmtId="2" fontId="13" fillId="2" borderId="34" xfId="0" applyNumberFormat="1" applyFont="1" applyFill="1" applyBorder="1" applyAlignment="1" applyProtection="1">
      <alignment horizontal="center"/>
      <protection hidden="1"/>
    </xf>
    <xf numFmtId="2" fontId="13" fillId="2" borderId="34" xfId="0" applyNumberFormat="1" applyFont="1" applyFill="1" applyBorder="1" applyAlignment="1" applyProtection="1">
      <alignment horizontal="right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166" fontId="13" fillId="0" borderId="36" xfId="0" applyNumberFormat="1" applyFont="1" applyBorder="1" applyAlignment="1" applyProtection="1">
      <alignment horizontal="center"/>
      <protection hidden="1"/>
    </xf>
    <xf numFmtId="2" fontId="8" fillId="0" borderId="37" xfId="0" applyNumberFormat="1" applyFont="1" applyBorder="1" applyProtection="1">
      <protection hidden="1"/>
    </xf>
    <xf numFmtId="0" fontId="11" fillId="0" borderId="34" xfId="0" applyFont="1" applyBorder="1" applyAlignment="1" applyProtection="1">
      <alignment horizontal="center"/>
      <protection hidden="1"/>
    </xf>
    <xf numFmtId="166" fontId="13" fillId="0" borderId="18" xfId="0" applyNumberFormat="1" applyFont="1" applyBorder="1" applyAlignment="1" applyProtection="1">
      <alignment horizontal="center"/>
      <protection hidden="1"/>
    </xf>
    <xf numFmtId="166" fontId="13" fillId="0" borderId="20" xfId="0" applyNumberFormat="1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166" fontId="13" fillId="0" borderId="38" xfId="0" applyNumberFormat="1" applyFont="1" applyBorder="1" applyAlignment="1" applyProtection="1">
      <alignment horizontal="center"/>
      <protection hidden="1"/>
    </xf>
    <xf numFmtId="1" fontId="13" fillId="0" borderId="0" xfId="0" applyNumberFormat="1" applyFont="1" applyProtection="1">
      <protection hidden="1"/>
    </xf>
    <xf numFmtId="0" fontId="8" fillId="2" borderId="33" xfId="0" applyFont="1" applyFill="1" applyBorder="1" applyProtection="1">
      <protection hidden="1"/>
    </xf>
    <xf numFmtId="0" fontId="8" fillId="2" borderId="32" xfId="0" applyFont="1" applyFill="1" applyBorder="1" applyProtection="1"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15" fillId="2" borderId="40" xfId="0" applyFont="1" applyFill="1" applyBorder="1" applyProtection="1">
      <protection hidden="1"/>
    </xf>
    <xf numFmtId="1" fontId="13" fillId="0" borderId="8" xfId="0" applyNumberFormat="1" applyFont="1" applyBorder="1" applyAlignment="1">
      <alignment horizontal="center"/>
    </xf>
    <xf numFmtId="1" fontId="8" fillId="2" borderId="37" xfId="0" applyNumberFormat="1" applyFont="1" applyFill="1" applyBorder="1" applyAlignment="1" applyProtection="1">
      <alignment horizontal="center"/>
      <protection hidden="1"/>
    </xf>
    <xf numFmtId="0" fontId="15" fillId="2" borderId="46" xfId="0" applyFont="1" applyFill="1" applyBorder="1" applyAlignment="1" applyProtection="1">
      <alignment horizontal="center"/>
      <protection hidden="1"/>
    </xf>
    <xf numFmtId="2" fontId="13" fillId="2" borderId="19" xfId="0" applyNumberFormat="1" applyFont="1" applyFill="1" applyBorder="1" applyAlignment="1" applyProtection="1">
      <alignment horizontal="center"/>
      <protection hidden="1"/>
    </xf>
    <xf numFmtId="2" fontId="13" fillId="2" borderId="19" xfId="0" applyNumberFormat="1" applyFont="1" applyFill="1" applyBorder="1" applyAlignment="1" applyProtection="1">
      <alignment horizontal="right"/>
      <protection hidden="1"/>
    </xf>
    <xf numFmtId="2" fontId="13" fillId="2" borderId="47" xfId="0" applyNumberFormat="1" applyFont="1" applyFill="1" applyBorder="1" applyAlignment="1" applyProtection="1">
      <alignment horizontal="center"/>
      <protection hidden="1"/>
    </xf>
    <xf numFmtId="2" fontId="13" fillId="2" borderId="47" xfId="0" applyNumberFormat="1" applyFont="1" applyFill="1" applyBorder="1" applyAlignment="1" applyProtection="1">
      <alignment horizontal="right"/>
      <protection hidden="1"/>
    </xf>
    <xf numFmtId="1" fontId="13" fillId="0" borderId="37" xfId="0" applyNumberFormat="1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3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right"/>
    </xf>
    <xf numFmtId="0" fontId="13" fillId="5" borderId="49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51" xfId="0" applyFont="1" applyFill="1" applyBorder="1" applyAlignment="1">
      <alignment horizontal="center"/>
    </xf>
    <xf numFmtId="0" fontId="13" fillId="5" borderId="52" xfId="0" applyFont="1" applyFill="1" applyBorder="1" applyAlignment="1">
      <alignment horizontal="center"/>
    </xf>
    <xf numFmtId="0" fontId="24" fillId="5" borderId="49" xfId="0" applyFont="1" applyFill="1" applyBorder="1" applyAlignment="1">
      <alignment horizontal="right"/>
    </xf>
    <xf numFmtId="0" fontId="8" fillId="2" borderId="8" xfId="0" applyFont="1" applyFill="1" applyBorder="1" applyAlignment="1" applyProtection="1">
      <alignment horizontal="center"/>
      <protection hidden="1"/>
    </xf>
    <xf numFmtId="0" fontId="8" fillId="2" borderId="53" xfId="0" applyFont="1" applyFill="1" applyBorder="1" applyAlignment="1" applyProtection="1">
      <alignment horizontal="center"/>
      <protection hidden="1"/>
    </xf>
    <xf numFmtId="1" fontId="8" fillId="2" borderId="8" xfId="0" applyNumberFormat="1" applyFont="1" applyFill="1" applyBorder="1" applyAlignment="1" applyProtection="1">
      <alignment horizontal="center"/>
      <protection hidden="1"/>
    </xf>
    <xf numFmtId="166" fontId="12" fillId="2" borderId="0" xfId="0" applyNumberFormat="1" applyFont="1" applyFill="1" applyAlignment="1" applyProtection="1">
      <alignment horizontal="left"/>
      <protection hidden="1"/>
    </xf>
    <xf numFmtId="0" fontId="13" fillId="2" borderId="0" xfId="0" applyFont="1" applyFill="1" applyAlignment="1">
      <alignment horizontal="center" vertical="center" wrapText="1"/>
    </xf>
    <xf numFmtId="166" fontId="13" fillId="2" borderId="0" xfId="0" applyNumberFormat="1" applyFont="1" applyFill="1" applyAlignment="1" applyProtection="1">
      <alignment horizontal="center"/>
      <protection hidden="1"/>
    </xf>
    <xf numFmtId="166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 horizontal="center" vertical="center" wrapText="1"/>
    </xf>
    <xf numFmtId="2" fontId="13" fillId="5" borderId="49" xfId="0" applyNumberFormat="1" applyFont="1" applyFill="1" applyBorder="1" applyAlignment="1">
      <alignment horizontal="right"/>
    </xf>
    <xf numFmtId="2" fontId="13" fillId="2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 wrapText="1"/>
      <protection hidden="1"/>
    </xf>
    <xf numFmtId="0" fontId="13" fillId="0" borderId="4" xfId="0" applyFont="1" applyBorder="1" applyAlignment="1">
      <alignment horizontal="center" vertical="center" wrapText="1"/>
    </xf>
    <xf numFmtId="0" fontId="25" fillId="0" borderId="4" xfId="1" applyNumberFormat="1" applyFont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13" fillId="0" borderId="4" xfId="1" applyNumberFormat="1" applyFont="1" applyBorder="1" applyAlignment="1" applyProtection="1">
      <alignment horizontal="center"/>
      <protection hidden="1"/>
    </xf>
    <xf numFmtId="0" fontId="13" fillId="0" borderId="11" xfId="1" applyNumberFormat="1" applyFont="1" applyBorder="1" applyAlignment="1" applyProtection="1">
      <alignment horizontal="center"/>
      <protection hidden="1"/>
    </xf>
    <xf numFmtId="0" fontId="26" fillId="2" borderId="55" xfId="0" applyFont="1" applyFill="1" applyBorder="1" applyAlignment="1" applyProtection="1">
      <alignment horizontal="center"/>
      <protection hidden="1"/>
    </xf>
    <xf numFmtId="0" fontId="13" fillId="0" borderId="55" xfId="1" applyNumberFormat="1" applyFont="1" applyBorder="1" applyAlignment="1" applyProtection="1">
      <alignment horizontal="center"/>
      <protection hidden="1"/>
    </xf>
    <xf numFmtId="0" fontId="13" fillId="0" borderId="13" xfId="1" applyNumberFormat="1" applyFont="1" applyBorder="1" applyAlignment="1" applyProtection="1">
      <alignment horizontal="center"/>
      <protection hidden="1"/>
    </xf>
    <xf numFmtId="1" fontId="25" fillId="0" borderId="27" xfId="0" applyNumberFormat="1" applyFont="1" applyBorder="1" applyAlignment="1" applyProtection="1">
      <alignment horizontal="center"/>
      <protection hidden="1"/>
    </xf>
    <xf numFmtId="2" fontId="25" fillId="0" borderId="3" xfId="0" applyNumberFormat="1" applyFont="1" applyBorder="1" applyAlignment="1" applyProtection="1">
      <alignment horizontal="center"/>
      <protection hidden="1"/>
    </xf>
    <xf numFmtId="6" fontId="4" fillId="2" borderId="0" xfId="0" applyNumberFormat="1" applyFont="1" applyFill="1" applyAlignment="1" applyProtection="1">
      <alignment horizont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56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1" fontId="8" fillId="0" borderId="57" xfId="0" applyNumberFormat="1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1" fontId="8" fillId="0" borderId="58" xfId="0" applyNumberFormat="1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12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13" fillId="2" borderId="11" xfId="0" applyNumberFormat="1" applyFont="1" applyFill="1" applyBorder="1" applyAlignment="1" applyProtection="1">
      <alignment horizontal="center" vertical="center"/>
      <protection hidden="1"/>
    </xf>
    <xf numFmtId="2" fontId="13" fillId="2" borderId="15" xfId="0" applyNumberFormat="1" applyFont="1" applyFill="1" applyBorder="1" applyAlignment="1" applyProtection="1">
      <alignment horizontal="center" vertical="center"/>
      <protection hidden="1"/>
    </xf>
    <xf numFmtId="2" fontId="13" fillId="2" borderId="13" xfId="0" applyNumberFormat="1" applyFont="1" applyFill="1" applyBorder="1" applyAlignment="1" applyProtection="1">
      <alignment horizontal="center" vertical="center"/>
      <protection hidden="1"/>
    </xf>
    <xf numFmtId="2" fontId="13" fillId="2" borderId="18" xfId="0" applyNumberFormat="1" applyFont="1" applyFill="1" applyBorder="1" applyAlignment="1" applyProtection="1">
      <alignment horizontal="center" vertical="center"/>
      <protection hidden="1"/>
    </xf>
    <xf numFmtId="2" fontId="13" fillId="2" borderId="20" xfId="0" applyNumberFormat="1" applyFont="1" applyFill="1" applyBorder="1" applyAlignment="1" applyProtection="1">
      <alignment horizontal="center" vertical="center"/>
      <protection hidden="1"/>
    </xf>
    <xf numFmtId="2" fontId="13" fillId="2" borderId="23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wrapText="1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23" fillId="3" borderId="42" xfId="0" applyFont="1" applyFill="1" applyBorder="1" applyAlignment="1" applyProtection="1">
      <alignment horizontal="center" wrapText="1"/>
      <protection hidden="1"/>
    </xf>
    <xf numFmtId="0" fontId="23" fillId="3" borderId="44" xfId="0" applyFont="1" applyFill="1" applyBorder="1" applyAlignment="1" applyProtection="1">
      <alignment horizontal="center" wrapText="1"/>
      <protection hidden="1"/>
    </xf>
    <xf numFmtId="2" fontId="5" fillId="3" borderId="43" xfId="0" applyNumberFormat="1" applyFont="1" applyFill="1" applyBorder="1" applyAlignment="1" applyProtection="1">
      <alignment horizontal="center"/>
      <protection hidden="1"/>
    </xf>
    <xf numFmtId="2" fontId="5" fillId="3" borderId="45" xfId="0" applyNumberFormat="1" applyFont="1" applyFill="1" applyBorder="1" applyAlignment="1" applyProtection="1">
      <alignment horizontal="center"/>
      <protection hidden="1"/>
    </xf>
    <xf numFmtId="164" fontId="5" fillId="3" borderId="42" xfId="0" applyNumberFormat="1" applyFont="1" applyFill="1" applyBorder="1" applyAlignment="1" applyProtection="1">
      <alignment horizontal="center"/>
      <protection hidden="1"/>
    </xf>
    <xf numFmtId="164" fontId="5" fillId="3" borderId="44" xfId="0" applyNumberFormat="1" applyFont="1" applyFill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3" fillId="3" borderId="39" xfId="0" applyFont="1" applyFill="1" applyBorder="1" applyAlignment="1" applyProtection="1">
      <alignment horizontal="center" wrapText="1"/>
      <protection hidden="1"/>
    </xf>
    <xf numFmtId="0" fontId="23" fillId="3" borderId="41" xfId="0" applyFont="1" applyFill="1" applyBorder="1" applyAlignment="1" applyProtection="1">
      <alignment horizontal="center" wrapText="1"/>
      <protection hidden="1"/>
    </xf>
    <xf numFmtId="0" fontId="5" fillId="3" borderId="39" xfId="0" applyFont="1" applyFill="1" applyBorder="1" applyAlignment="1" applyProtection="1">
      <alignment horizontal="center" wrapText="1"/>
      <protection hidden="1"/>
    </xf>
    <xf numFmtId="0" fontId="5" fillId="3" borderId="41" xfId="0" applyFont="1" applyFill="1" applyBorder="1" applyAlignment="1" applyProtection="1">
      <alignment horizontal="center" wrapText="1"/>
      <protection hidden="1"/>
    </xf>
    <xf numFmtId="164" fontId="5" fillId="3" borderId="39" xfId="0" applyNumberFormat="1" applyFont="1" applyFill="1" applyBorder="1" applyAlignment="1" applyProtection="1">
      <alignment horizontal="center" wrapText="1"/>
      <protection hidden="1"/>
    </xf>
    <xf numFmtId="2" fontId="5" fillId="3" borderId="39" xfId="0" applyNumberFormat="1" applyFont="1" applyFill="1" applyBorder="1" applyAlignment="1" applyProtection="1">
      <alignment horizontal="center"/>
      <protection hidden="1"/>
    </xf>
    <xf numFmtId="2" fontId="5" fillId="3" borderId="41" xfId="0" applyNumberFormat="1" applyFont="1" applyFill="1" applyBorder="1" applyAlignment="1" applyProtection="1">
      <alignment horizontal="center"/>
      <protection hidden="1"/>
    </xf>
    <xf numFmtId="164" fontId="5" fillId="3" borderId="39" xfId="0" applyNumberFormat="1" applyFont="1" applyFill="1" applyBorder="1" applyAlignment="1" applyProtection="1">
      <alignment horizontal="center"/>
      <protection hidden="1"/>
    </xf>
    <xf numFmtId="164" fontId="5" fillId="3" borderId="41" xfId="0" applyNumberFormat="1" applyFont="1" applyFill="1" applyBorder="1" applyAlignment="1" applyProtection="1">
      <alignment horizontal="center"/>
      <protection hidden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 applyProtection="1">
      <alignment horizontal="center" wrapText="1"/>
      <protection hidden="1"/>
    </xf>
    <xf numFmtId="2" fontId="7" fillId="3" borderId="23" xfId="0" applyNumberFormat="1" applyFont="1" applyFill="1" applyBorder="1" applyAlignment="1" applyProtection="1">
      <alignment horizontal="center" wrapText="1"/>
      <protection hidden="1"/>
    </xf>
    <xf numFmtId="2" fontId="6" fillId="3" borderId="18" xfId="0" applyNumberFormat="1" applyFont="1" applyFill="1" applyBorder="1" applyAlignment="1" applyProtection="1">
      <alignment horizontal="center" vertical="center" wrapText="1"/>
      <protection hidden="1"/>
    </xf>
    <xf numFmtId="2" fontId="6" fillId="3" borderId="2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98</xdr:row>
      <xdr:rowOff>104775</xdr:rowOff>
    </xdr:from>
    <xdr:to>
      <xdr:col>8</xdr:col>
      <xdr:colOff>9525</xdr:colOff>
      <xdr:row>107</xdr:row>
      <xdr:rowOff>95250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95175F0-032B-4B55-B731-728F764CB2DE}"/>
            </a:ext>
          </a:extLst>
        </xdr:cNvPr>
        <xdr:cNvCxnSpPr/>
      </xdr:nvCxnSpPr>
      <xdr:spPr>
        <a:xfrm flipV="1">
          <a:off x="3164205" y="20448270"/>
          <a:ext cx="3552825" cy="1769745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102</xdr:row>
      <xdr:rowOff>104775</xdr:rowOff>
    </xdr:from>
    <xdr:to>
      <xdr:col>8</xdr:col>
      <xdr:colOff>0</xdr:colOff>
      <xdr:row>108</xdr:row>
      <xdr:rowOff>123826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65F7779-7F9D-4D8A-ABE4-D2C330212C4C}"/>
            </a:ext>
          </a:extLst>
        </xdr:cNvPr>
        <xdr:cNvCxnSpPr/>
      </xdr:nvCxnSpPr>
      <xdr:spPr>
        <a:xfrm flipV="1">
          <a:off x="3114675" y="21248370"/>
          <a:ext cx="3590925" cy="1194436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106</xdr:row>
      <xdr:rowOff>114300</xdr:rowOff>
    </xdr:from>
    <xdr:to>
      <xdr:col>8</xdr:col>
      <xdr:colOff>9525</xdr:colOff>
      <xdr:row>109</xdr:row>
      <xdr:rowOff>104776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F817286-699E-436C-ACB5-9A5B26E6109F}"/>
            </a:ext>
          </a:extLst>
        </xdr:cNvPr>
        <xdr:cNvCxnSpPr/>
      </xdr:nvCxnSpPr>
      <xdr:spPr>
        <a:xfrm flipV="1">
          <a:off x="3152775" y="22040850"/>
          <a:ext cx="3564255" cy="569596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110</xdr:row>
      <xdr:rowOff>104775</xdr:rowOff>
    </xdr:from>
    <xdr:to>
      <xdr:col>8</xdr:col>
      <xdr:colOff>0</xdr:colOff>
      <xdr:row>110</xdr:row>
      <xdr:rowOff>114301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A02165B-D0AF-4E71-B822-3FE179C9C5F2}"/>
            </a:ext>
          </a:extLst>
        </xdr:cNvPr>
        <xdr:cNvCxnSpPr/>
      </xdr:nvCxnSpPr>
      <xdr:spPr>
        <a:xfrm flipV="1">
          <a:off x="3152775" y="22800945"/>
          <a:ext cx="3552825" cy="11431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111</xdr:row>
      <xdr:rowOff>104775</xdr:rowOff>
    </xdr:from>
    <xdr:to>
      <xdr:col>8</xdr:col>
      <xdr:colOff>0</xdr:colOff>
      <xdr:row>115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A80859B-F4C7-4126-91AA-3AB297A92297}"/>
            </a:ext>
          </a:extLst>
        </xdr:cNvPr>
        <xdr:cNvCxnSpPr/>
      </xdr:nvCxnSpPr>
      <xdr:spPr>
        <a:xfrm>
          <a:off x="3152775" y="22991445"/>
          <a:ext cx="3552825" cy="750570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112</xdr:row>
      <xdr:rowOff>142876</xdr:rowOff>
    </xdr:from>
    <xdr:to>
      <xdr:col>7</xdr:col>
      <xdr:colOff>390525</xdr:colOff>
      <xdr:row>120</xdr:row>
      <xdr:rowOff>142875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CDE4A25-8F65-43DC-A83F-033388264216}"/>
            </a:ext>
          </a:extLst>
        </xdr:cNvPr>
        <xdr:cNvCxnSpPr/>
      </xdr:nvCxnSpPr>
      <xdr:spPr>
        <a:xfrm>
          <a:off x="3103245" y="23220046"/>
          <a:ext cx="3585210" cy="1552574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113</xdr:row>
      <xdr:rowOff>114301</xdr:rowOff>
    </xdr:from>
    <xdr:to>
      <xdr:col>8</xdr:col>
      <xdr:colOff>0</xdr:colOff>
      <xdr:row>125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E143AB1-32DF-49E6-9079-34A2695DF39C}"/>
            </a:ext>
          </a:extLst>
        </xdr:cNvPr>
        <xdr:cNvCxnSpPr/>
      </xdr:nvCxnSpPr>
      <xdr:spPr>
        <a:xfrm>
          <a:off x="3114675" y="23383876"/>
          <a:ext cx="3590925" cy="2324099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114</xdr:row>
      <xdr:rowOff>104776</xdr:rowOff>
    </xdr:from>
    <xdr:to>
      <xdr:col>8</xdr:col>
      <xdr:colOff>0</xdr:colOff>
      <xdr:row>130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C1E77A77-52A0-407F-9BC4-53564FC6CF71}"/>
            </a:ext>
          </a:extLst>
        </xdr:cNvPr>
        <xdr:cNvCxnSpPr/>
      </xdr:nvCxnSpPr>
      <xdr:spPr>
        <a:xfrm>
          <a:off x="3152775" y="23562946"/>
          <a:ext cx="3552825" cy="3116579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65C0-247F-4EE0-9505-B2F29A9E2BCB}">
  <sheetPr>
    <pageSetUpPr fitToPage="1"/>
  </sheetPr>
  <dimension ref="B1:AO308"/>
  <sheetViews>
    <sheetView tabSelected="1" zoomScale="85" zoomScaleNormal="85" workbookViewId="0">
      <selection activeCell="G12" sqref="G12"/>
    </sheetView>
  </sheetViews>
  <sheetFormatPr defaultColWidth="9.140625" defaultRowHeight="14.25" x14ac:dyDescent="0.2"/>
  <cols>
    <col min="1" max="1" width="6" style="4" customWidth="1"/>
    <col min="2" max="2" width="9.7109375" style="4" customWidth="1"/>
    <col min="3" max="3" width="23.140625" style="4" customWidth="1"/>
    <col min="4" max="4" width="13.85546875" style="2" customWidth="1"/>
    <col min="5" max="5" width="17.140625" style="2" customWidth="1"/>
    <col min="6" max="6" width="16.5703125" style="3" customWidth="1"/>
    <col min="7" max="7" width="24" style="4" customWidth="1"/>
    <col min="8" max="8" width="13.7109375" style="4" customWidth="1"/>
    <col min="9" max="9" width="17.85546875" style="4" customWidth="1"/>
    <col min="10" max="10" width="23.140625" style="4" customWidth="1"/>
    <col min="11" max="11" width="20.42578125" style="4" customWidth="1"/>
    <col min="12" max="12" width="17.28515625" style="4" customWidth="1"/>
    <col min="13" max="37" width="9.140625" style="4"/>
    <col min="38" max="41" width="9.140625" style="5"/>
    <col min="42" max="16384" width="9.140625" style="4"/>
  </cols>
  <sheetData>
    <row r="1" spans="2:41" ht="23.25" customHeight="1" x14ac:dyDescent="0.25">
      <c r="B1" s="181" t="s">
        <v>0</v>
      </c>
      <c r="C1" s="181"/>
      <c r="D1" s="1"/>
    </row>
    <row r="2" spans="2:41" s="11" customFormat="1" ht="78" customHeight="1" x14ac:dyDescent="0.25">
      <c r="B2" s="6" t="s">
        <v>1</v>
      </c>
      <c r="C2" s="7" t="s">
        <v>2</v>
      </c>
      <c r="D2" s="8" t="s">
        <v>3</v>
      </c>
      <c r="E2" s="9" t="s">
        <v>4</v>
      </c>
      <c r="F2" s="10" t="s">
        <v>115</v>
      </c>
      <c r="G2" s="163" t="s">
        <v>122</v>
      </c>
      <c r="I2" s="6" t="s">
        <v>1</v>
      </c>
      <c r="J2" s="8" t="s">
        <v>3</v>
      </c>
      <c r="K2" s="9" t="s">
        <v>4</v>
      </c>
      <c r="L2" s="12" t="s">
        <v>5</v>
      </c>
      <c r="AL2" s="13"/>
      <c r="AM2" s="13"/>
      <c r="AN2" s="13"/>
      <c r="AO2" s="13"/>
    </row>
    <row r="3" spans="2:41" s="11" customFormat="1" ht="15.75" x14ac:dyDescent="0.25">
      <c r="B3" s="14" t="s">
        <v>119</v>
      </c>
      <c r="C3" s="15"/>
      <c r="E3" s="15"/>
      <c r="F3" s="16"/>
      <c r="G3" s="162" t="s">
        <v>120</v>
      </c>
      <c r="I3" s="14" t="s">
        <v>92</v>
      </c>
      <c r="AL3" s="13"/>
      <c r="AM3" s="13"/>
      <c r="AN3" s="13"/>
      <c r="AO3" s="13"/>
    </row>
    <row r="4" spans="2:41" s="11" customFormat="1" ht="15.75" x14ac:dyDescent="0.25">
      <c r="B4" s="17"/>
      <c r="C4" s="15"/>
      <c r="E4" s="15"/>
      <c r="F4" s="16"/>
      <c r="G4" s="162" t="s">
        <v>121</v>
      </c>
      <c r="H4" s="18"/>
      <c r="AH4" s="13"/>
      <c r="AI4" s="13"/>
      <c r="AJ4" s="13"/>
      <c r="AK4" s="13"/>
    </row>
    <row r="5" spans="2:41" s="11" customFormat="1" ht="15.75" x14ac:dyDescent="0.25">
      <c r="C5" s="19" t="s">
        <v>6</v>
      </c>
      <c r="E5" s="20"/>
      <c r="F5" s="21"/>
      <c r="G5" s="22"/>
      <c r="I5" s="18"/>
      <c r="J5" s="19" t="s">
        <v>7</v>
      </c>
      <c r="K5" s="20"/>
      <c r="L5" s="23"/>
      <c r="AH5" s="13"/>
      <c r="AI5" s="13"/>
      <c r="AJ5" s="13"/>
      <c r="AK5" s="13"/>
    </row>
    <row r="6" spans="2:41" s="11" customFormat="1" ht="15" x14ac:dyDescent="0.2">
      <c r="B6" s="24">
        <v>2</v>
      </c>
      <c r="C6" s="25" t="s">
        <v>8</v>
      </c>
      <c r="D6" s="26">
        <v>22366</v>
      </c>
      <c r="E6" s="27">
        <v>1863.84</v>
      </c>
      <c r="F6" s="28">
        <f>(D6/(365/7))/37</f>
        <v>11.592891521658643</v>
      </c>
      <c r="G6" s="29"/>
      <c r="I6" s="30">
        <v>1</v>
      </c>
      <c r="J6" s="31">
        <v>52241</v>
      </c>
      <c r="K6" s="32">
        <v>4353.42</v>
      </c>
      <c r="L6" s="33">
        <f>SUM(J6/365*7/37)</f>
        <v>27.077897075157352</v>
      </c>
      <c r="AH6" s="13"/>
      <c r="AI6" s="13"/>
      <c r="AJ6" s="13"/>
      <c r="AK6" s="13"/>
    </row>
    <row r="7" spans="2:41" s="11" customFormat="1" ht="15" x14ac:dyDescent="0.2">
      <c r="B7" s="18"/>
      <c r="C7" s="20"/>
      <c r="D7" s="34"/>
      <c r="E7" s="20"/>
      <c r="F7" s="35"/>
      <c r="I7" s="30">
        <v>2</v>
      </c>
      <c r="J7" s="36">
        <v>54884</v>
      </c>
      <c r="K7" s="32">
        <v>4573.67</v>
      </c>
      <c r="L7" s="33">
        <f>SUM(J7/365*7/37)</f>
        <v>28.447834135505367</v>
      </c>
      <c r="AH7" s="13"/>
      <c r="AI7" s="13"/>
      <c r="AJ7" s="13"/>
      <c r="AK7" s="13"/>
    </row>
    <row r="8" spans="2:41" s="11" customFormat="1" ht="15.75" x14ac:dyDescent="0.25">
      <c r="B8" s="18"/>
      <c r="C8" s="19" t="s">
        <v>9</v>
      </c>
      <c r="E8" s="37"/>
      <c r="F8" s="35"/>
      <c r="I8" s="30">
        <v>3</v>
      </c>
      <c r="J8" s="38">
        <v>57185</v>
      </c>
      <c r="K8" s="32">
        <v>4765.42</v>
      </c>
      <c r="L8" s="33">
        <f>SUM(J8/365*7/37)</f>
        <v>29.640503517215848</v>
      </c>
      <c r="AH8" s="13"/>
      <c r="AI8" s="13"/>
      <c r="AJ8" s="13"/>
      <c r="AK8" s="13"/>
    </row>
    <row r="9" spans="2:41" s="11" customFormat="1" ht="15" x14ac:dyDescent="0.2">
      <c r="G9" s="35"/>
      <c r="I9" s="30">
        <v>4</v>
      </c>
      <c r="J9" s="41">
        <v>59936</v>
      </c>
      <c r="K9" s="32">
        <v>4994.67</v>
      </c>
      <c r="L9" s="33">
        <f>SUM(J9/365*7/37)</f>
        <v>31.06641984450204</v>
      </c>
      <c r="AH9" s="13"/>
      <c r="AI9" s="13"/>
      <c r="AJ9" s="13"/>
      <c r="AK9" s="13"/>
    </row>
    <row r="10" spans="2:41" s="11" customFormat="1" ht="15" x14ac:dyDescent="0.2">
      <c r="B10" s="39">
        <v>3</v>
      </c>
      <c r="C10" s="147" t="s">
        <v>91</v>
      </c>
      <c r="D10" s="160">
        <v>22737</v>
      </c>
      <c r="E10" s="161">
        <v>1894.75</v>
      </c>
      <c r="F10" s="28">
        <f>(D10/(365/7))/37</f>
        <v>11.785190670122176</v>
      </c>
      <c r="G10" s="35"/>
      <c r="I10" s="30">
        <v>5</v>
      </c>
      <c r="J10" s="36">
        <v>62691</v>
      </c>
      <c r="K10" s="32">
        <v>5224.25</v>
      </c>
      <c r="L10" s="33">
        <f>SUM(J10/365*7/37)</f>
        <v>32.494409477971125</v>
      </c>
      <c r="AH10" s="13"/>
      <c r="AI10" s="13"/>
      <c r="AJ10" s="13"/>
      <c r="AK10" s="13"/>
    </row>
    <row r="11" spans="2:41" s="11" customFormat="1" ht="15" x14ac:dyDescent="0.2">
      <c r="C11" s="20"/>
      <c r="D11" s="42"/>
      <c r="E11" s="20"/>
      <c r="F11" s="35"/>
      <c r="I11" s="18"/>
      <c r="J11" s="43"/>
      <c r="K11" s="20"/>
      <c r="L11" s="35"/>
      <c r="AH11" s="13"/>
      <c r="AI11" s="13"/>
      <c r="AJ11" s="13"/>
      <c r="AK11" s="13"/>
    </row>
    <row r="12" spans="2:41" s="11" customFormat="1" ht="15.75" x14ac:dyDescent="0.25">
      <c r="B12" s="42"/>
      <c r="C12" s="44" t="s">
        <v>10</v>
      </c>
      <c r="E12" s="20"/>
      <c r="F12" s="35"/>
      <c r="I12" s="18"/>
      <c r="J12" s="45" t="s">
        <v>11</v>
      </c>
      <c r="K12" s="20"/>
      <c r="L12" s="35"/>
      <c r="AH12" s="13"/>
      <c r="AI12" s="13"/>
      <c r="AJ12" s="13"/>
      <c r="AK12" s="13"/>
    </row>
    <row r="13" spans="2:41" s="11" customFormat="1" ht="15" x14ac:dyDescent="0.2">
      <c r="B13" s="39">
        <v>3</v>
      </c>
      <c r="C13" s="182" t="s">
        <v>12</v>
      </c>
      <c r="D13" s="26">
        <v>22737</v>
      </c>
      <c r="E13" s="40">
        <v>1894.75</v>
      </c>
      <c r="F13" s="28">
        <f>(D13/(365/7))/37</f>
        <v>11.785190670122176</v>
      </c>
      <c r="G13" s="35"/>
      <c r="I13" s="39">
        <v>1</v>
      </c>
      <c r="J13" s="46">
        <v>63391</v>
      </c>
      <c r="K13" s="32">
        <v>5282.59</v>
      </c>
      <c r="L13" s="33">
        <f t="shared" ref="L13:L17" si="0">SUM(J13/365*7/37)</f>
        <v>32.857238059977789</v>
      </c>
      <c r="AH13" s="13"/>
      <c r="AI13" s="13"/>
      <c r="AJ13" s="13"/>
      <c r="AK13" s="13"/>
    </row>
    <row r="14" spans="2:41" s="11" customFormat="1" ht="15" x14ac:dyDescent="0.2">
      <c r="B14" s="39">
        <v>4</v>
      </c>
      <c r="C14" s="183"/>
      <c r="D14" s="26">
        <v>23114</v>
      </c>
      <c r="E14" s="40">
        <v>1926.17</v>
      </c>
      <c r="F14" s="28">
        <f t="shared" ref="F14:F16" si="1">(D14/(365/7))/37</f>
        <v>11.980599777860052</v>
      </c>
      <c r="G14" s="35"/>
      <c r="I14" s="39">
        <v>2</v>
      </c>
      <c r="J14" s="47">
        <v>66801</v>
      </c>
      <c r="K14" s="48">
        <v>5566.75</v>
      </c>
      <c r="L14" s="33">
        <f t="shared" si="0"/>
        <v>34.624731580895961</v>
      </c>
      <c r="AH14" s="13"/>
      <c r="AI14" s="13"/>
      <c r="AJ14" s="13"/>
      <c r="AK14" s="13"/>
    </row>
    <row r="15" spans="2:41" s="11" customFormat="1" ht="15" x14ac:dyDescent="0.2">
      <c r="B15" s="39">
        <v>5</v>
      </c>
      <c r="C15" s="183"/>
      <c r="D15" s="26">
        <v>23500</v>
      </c>
      <c r="E15" s="40">
        <v>1958.34</v>
      </c>
      <c r="F15" s="28">
        <f t="shared" si="1"/>
        <v>12.180673824509441</v>
      </c>
      <c r="G15" s="35"/>
      <c r="I15" s="39">
        <v>3</v>
      </c>
      <c r="J15" s="49">
        <v>70213</v>
      </c>
      <c r="K15" s="32">
        <v>5851.09</v>
      </c>
      <c r="L15" s="33">
        <f t="shared" si="0"/>
        <v>36.393261754905595</v>
      </c>
      <c r="AH15" s="13"/>
      <c r="AI15" s="13"/>
      <c r="AJ15" s="13"/>
      <c r="AK15" s="13"/>
    </row>
    <row r="16" spans="2:41" s="11" customFormat="1" ht="15" x14ac:dyDescent="0.2">
      <c r="B16" s="39">
        <v>6</v>
      </c>
      <c r="C16" s="184"/>
      <c r="D16" s="26">
        <v>23893</v>
      </c>
      <c r="E16" s="27">
        <v>1991.09</v>
      </c>
      <c r="F16" s="28">
        <f t="shared" si="1"/>
        <v>12.384376156978895</v>
      </c>
      <c r="G16" s="35"/>
      <c r="I16" s="39">
        <v>4</v>
      </c>
      <c r="J16" s="49">
        <v>73438</v>
      </c>
      <c r="K16" s="32">
        <v>6119.84</v>
      </c>
      <c r="L16" s="33">
        <f t="shared" si="0"/>
        <v>38.064864864864859</v>
      </c>
      <c r="AL16" s="13"/>
      <c r="AM16" s="13"/>
      <c r="AN16" s="13"/>
      <c r="AO16" s="13"/>
    </row>
    <row r="17" spans="2:41" s="11" customFormat="1" ht="15" x14ac:dyDescent="0.2">
      <c r="C17" s="15"/>
      <c r="E17" s="15"/>
      <c r="F17" s="15"/>
      <c r="I17" s="30">
        <v>5</v>
      </c>
      <c r="J17" s="50">
        <v>76815</v>
      </c>
      <c r="K17" s="40">
        <v>6401.25</v>
      </c>
      <c r="L17" s="33">
        <f t="shared" si="0"/>
        <v>39.815253609774153</v>
      </c>
      <c r="AL17" s="13"/>
      <c r="AM17" s="13"/>
      <c r="AN17" s="13"/>
      <c r="AO17" s="13"/>
    </row>
    <row r="18" spans="2:41" s="11" customFormat="1" ht="15.75" x14ac:dyDescent="0.25">
      <c r="B18" s="42"/>
      <c r="C18" s="19" t="s">
        <v>13</v>
      </c>
      <c r="E18" s="20"/>
      <c r="F18" s="35"/>
      <c r="J18" s="51"/>
      <c r="L18" s="15"/>
      <c r="AL18" s="13"/>
      <c r="AM18" s="13"/>
      <c r="AN18" s="13"/>
      <c r="AO18" s="13"/>
    </row>
    <row r="19" spans="2:41" s="11" customFormat="1" ht="15.75" x14ac:dyDescent="0.25">
      <c r="B19" s="39">
        <v>6</v>
      </c>
      <c r="C19" s="182" t="s">
        <v>14</v>
      </c>
      <c r="D19" s="26">
        <v>23893</v>
      </c>
      <c r="E19" s="40">
        <v>1991.09</v>
      </c>
      <c r="F19" s="28">
        <f>(D19/(365/7))/37</f>
        <v>12.384376156978895</v>
      </c>
      <c r="I19" s="18"/>
      <c r="J19" s="45" t="s">
        <v>15</v>
      </c>
      <c r="K19" s="20"/>
      <c r="L19" s="35"/>
      <c r="AL19" s="13"/>
      <c r="AM19" s="13"/>
      <c r="AN19" s="13"/>
      <c r="AO19" s="13"/>
    </row>
    <row r="20" spans="2:41" s="11" customFormat="1" ht="15" x14ac:dyDescent="0.2">
      <c r="B20" s="39">
        <v>7</v>
      </c>
      <c r="C20" s="183"/>
      <c r="D20" s="26">
        <v>24294</v>
      </c>
      <c r="E20" s="40">
        <v>2024.5</v>
      </c>
      <c r="F20" s="28">
        <f t="shared" ref="F20:F23" si="2">(D20/(365/7))/37</f>
        <v>12.592225101814142</v>
      </c>
      <c r="I20" s="30">
        <v>1</v>
      </c>
      <c r="J20" s="52">
        <v>95474</v>
      </c>
      <c r="K20" s="40">
        <v>7956.17</v>
      </c>
      <c r="L20" s="33">
        <f>SUM(J20/365*7/37)</f>
        <v>49.486708626434655</v>
      </c>
      <c r="M20" s="53"/>
      <c r="AL20" s="13"/>
      <c r="AM20" s="13"/>
      <c r="AN20" s="13"/>
      <c r="AO20" s="13"/>
    </row>
    <row r="21" spans="2:41" s="11" customFormat="1" ht="15" x14ac:dyDescent="0.2">
      <c r="B21" s="39">
        <v>8</v>
      </c>
      <c r="C21" s="183"/>
      <c r="D21" s="26">
        <v>24702</v>
      </c>
      <c r="E21" s="40">
        <v>2058.5</v>
      </c>
      <c r="F21" s="28">
        <f t="shared" si="2"/>
        <v>12.803702332469454</v>
      </c>
      <c r="I21" s="18"/>
      <c r="J21" s="43"/>
      <c r="K21" s="20"/>
      <c r="L21" s="35"/>
      <c r="AL21" s="13"/>
      <c r="AM21" s="13"/>
      <c r="AN21" s="13"/>
      <c r="AO21" s="13"/>
    </row>
    <row r="22" spans="2:41" s="11" customFormat="1" ht="15.75" x14ac:dyDescent="0.25">
      <c r="B22" s="39">
        <v>9</v>
      </c>
      <c r="C22" s="183"/>
      <c r="D22" s="26">
        <v>25119</v>
      </c>
      <c r="E22" s="40">
        <v>2093.25</v>
      </c>
      <c r="F22" s="28">
        <f t="shared" si="2"/>
        <v>13.019844502036282</v>
      </c>
      <c r="I22" s="18"/>
      <c r="J22" s="45" t="s">
        <v>16</v>
      </c>
      <c r="K22" s="20"/>
      <c r="L22" s="35"/>
      <c r="AL22" s="13"/>
      <c r="AM22" s="13"/>
      <c r="AN22" s="13"/>
      <c r="AO22" s="13"/>
    </row>
    <row r="23" spans="2:41" s="11" customFormat="1" ht="15" x14ac:dyDescent="0.2">
      <c r="B23" s="39">
        <v>11</v>
      </c>
      <c r="C23" s="184"/>
      <c r="D23" s="26">
        <v>25979</v>
      </c>
      <c r="E23" s="40">
        <v>2164.92</v>
      </c>
      <c r="F23" s="28">
        <f t="shared" si="2"/>
        <v>13.465605331358756</v>
      </c>
      <c r="I23" s="30">
        <v>1</v>
      </c>
      <c r="J23" s="52">
        <v>112352</v>
      </c>
      <c r="K23" s="40">
        <v>9362.67</v>
      </c>
      <c r="L23" s="33">
        <f>SUM(J23/365*7/37)</f>
        <v>58.235024065161049</v>
      </c>
      <c r="AL23" s="13"/>
      <c r="AM23" s="13"/>
      <c r="AN23" s="13"/>
      <c r="AO23" s="13"/>
    </row>
    <row r="24" spans="2:41" s="11" customFormat="1" ht="15" x14ac:dyDescent="0.2">
      <c r="C24" s="15"/>
      <c r="E24" s="15"/>
      <c r="F24" s="15"/>
      <c r="I24" s="18"/>
      <c r="J24" s="43"/>
      <c r="K24" s="20"/>
      <c r="L24" s="35"/>
      <c r="AL24" s="13"/>
      <c r="AM24" s="13"/>
      <c r="AN24" s="13"/>
      <c r="AO24" s="13"/>
    </row>
    <row r="25" spans="2:41" s="11" customFormat="1" ht="15.75" x14ac:dyDescent="0.25">
      <c r="B25" s="42"/>
      <c r="C25" s="19" t="s">
        <v>17</v>
      </c>
      <c r="E25" s="37"/>
      <c r="F25" s="35"/>
      <c r="I25" s="18"/>
      <c r="J25" s="45" t="s">
        <v>18</v>
      </c>
      <c r="K25" s="20"/>
      <c r="L25" s="35"/>
      <c r="AL25" s="13"/>
      <c r="AM25" s="13"/>
      <c r="AN25" s="13"/>
      <c r="AO25" s="13"/>
    </row>
    <row r="26" spans="2:41" s="11" customFormat="1" ht="15" x14ac:dyDescent="0.2">
      <c r="B26" s="30">
        <v>11</v>
      </c>
      <c r="C26" s="185" t="s">
        <v>19</v>
      </c>
      <c r="D26" s="26">
        <v>25979</v>
      </c>
      <c r="E26" s="40">
        <v>2164.92</v>
      </c>
      <c r="F26" s="28">
        <f>(D26/(365/7))/37</f>
        <v>13.465605331358756</v>
      </c>
      <c r="I26" s="30">
        <v>1</v>
      </c>
      <c r="J26" s="52">
        <v>139463</v>
      </c>
      <c r="K26" s="40">
        <v>11621.92</v>
      </c>
      <c r="L26" s="33">
        <f>SUM(J26/365*7/37)</f>
        <v>72.287375046279152</v>
      </c>
      <c r="AL26" s="13"/>
      <c r="AM26" s="13"/>
      <c r="AN26" s="13"/>
      <c r="AO26" s="13"/>
    </row>
    <row r="27" spans="2:41" s="11" customFormat="1" ht="15" x14ac:dyDescent="0.2">
      <c r="B27" s="30">
        <v>12</v>
      </c>
      <c r="C27" s="186"/>
      <c r="D27" s="52">
        <v>26421</v>
      </c>
      <c r="E27" s="40">
        <v>2201.75</v>
      </c>
      <c r="F27" s="28">
        <f t="shared" ref="F27:F31" si="3">(D27/(365/7))/37</f>
        <v>13.694705664568678</v>
      </c>
      <c r="I27" s="18"/>
      <c r="J27" s="43"/>
      <c r="K27" s="20"/>
      <c r="L27" s="35"/>
      <c r="M27" s="54"/>
      <c r="AL27" s="13"/>
      <c r="AM27" s="13"/>
      <c r="AN27" s="13"/>
      <c r="AO27" s="13"/>
    </row>
    <row r="28" spans="2:41" s="11" customFormat="1" ht="15.75" x14ac:dyDescent="0.25">
      <c r="B28" s="30">
        <v>14</v>
      </c>
      <c r="C28" s="186"/>
      <c r="D28" s="52">
        <v>27334</v>
      </c>
      <c r="E28" s="40">
        <v>2277.84</v>
      </c>
      <c r="F28" s="28">
        <f t="shared" si="3"/>
        <v>14.167937800814512</v>
      </c>
      <c r="I28" s="18"/>
      <c r="J28" s="45" t="s">
        <v>20</v>
      </c>
      <c r="K28" s="20"/>
      <c r="L28" s="35"/>
      <c r="M28" s="54"/>
      <c r="AL28" s="13"/>
      <c r="AM28" s="13"/>
      <c r="AN28" s="13"/>
      <c r="AO28" s="13"/>
    </row>
    <row r="29" spans="2:41" s="11" customFormat="1" ht="15" x14ac:dyDescent="0.2">
      <c r="B29" s="30">
        <v>15</v>
      </c>
      <c r="C29" s="186"/>
      <c r="D29" s="52">
        <v>27803</v>
      </c>
      <c r="E29" s="40">
        <v>2316.92</v>
      </c>
      <c r="F29" s="28">
        <f t="shared" si="3"/>
        <v>14.411032950758976</v>
      </c>
      <c r="I29" s="30">
        <v>1</v>
      </c>
      <c r="J29" s="52">
        <v>150920</v>
      </c>
      <c r="K29" s="40">
        <v>12576.67</v>
      </c>
      <c r="L29" s="33">
        <f>SUM(J29/365*7/37)</f>
        <v>78.225842280636812</v>
      </c>
      <c r="M29" s="55"/>
      <c r="AL29" s="13"/>
      <c r="AM29" s="13"/>
      <c r="AN29" s="13"/>
      <c r="AO29" s="13"/>
    </row>
    <row r="30" spans="2:41" s="11" customFormat="1" ht="15" x14ac:dyDescent="0.2">
      <c r="B30" s="30">
        <v>17</v>
      </c>
      <c r="C30" s="186"/>
      <c r="D30" s="52">
        <v>28770</v>
      </c>
      <c r="E30" s="40">
        <v>2397.5</v>
      </c>
      <c r="F30" s="28">
        <f t="shared" si="3"/>
        <v>14.912254720473896</v>
      </c>
      <c r="L30" s="15"/>
      <c r="AL30" s="13"/>
      <c r="AM30" s="13"/>
      <c r="AN30" s="13"/>
      <c r="AO30" s="13"/>
    </row>
    <row r="31" spans="2:41" s="11" customFormat="1" ht="15" x14ac:dyDescent="0.2">
      <c r="B31" s="30">
        <v>19</v>
      </c>
      <c r="C31" s="187"/>
      <c r="D31" s="52">
        <v>29777</v>
      </c>
      <c r="E31" s="40">
        <v>2481.42</v>
      </c>
      <c r="F31" s="28">
        <f t="shared" si="3"/>
        <v>15.434209552017769</v>
      </c>
      <c r="L31" s="15"/>
      <c r="AL31" s="13"/>
      <c r="AM31" s="13"/>
      <c r="AN31" s="13"/>
      <c r="AO31" s="13"/>
    </row>
    <row r="32" spans="2:41" s="11" customFormat="1" ht="15.75" x14ac:dyDescent="0.25">
      <c r="B32" s="18"/>
      <c r="C32" s="56"/>
      <c r="D32" s="43"/>
      <c r="E32" s="20"/>
      <c r="F32" s="35"/>
      <c r="I32" s="14" t="s">
        <v>118</v>
      </c>
      <c r="L32" s="15"/>
      <c r="AL32" s="13"/>
      <c r="AM32" s="13"/>
      <c r="AN32" s="13"/>
      <c r="AO32" s="13"/>
    </row>
    <row r="33" spans="2:41" s="11" customFormat="1" ht="15.75" x14ac:dyDescent="0.25">
      <c r="B33" s="42"/>
      <c r="C33" s="19" t="s">
        <v>21</v>
      </c>
      <c r="E33" s="37"/>
      <c r="F33" s="57"/>
      <c r="I33" s="18"/>
      <c r="J33" s="45" t="s">
        <v>22</v>
      </c>
      <c r="K33" s="20"/>
      <c r="L33" s="35"/>
      <c r="AL33" s="13"/>
      <c r="AM33" s="13"/>
      <c r="AN33" s="13"/>
      <c r="AO33" s="13"/>
    </row>
    <row r="34" spans="2:41" s="11" customFormat="1" ht="15" x14ac:dyDescent="0.2">
      <c r="B34" s="30">
        <v>19</v>
      </c>
      <c r="C34" s="185" t="s">
        <v>23</v>
      </c>
      <c r="D34" s="52">
        <v>29777</v>
      </c>
      <c r="E34" s="40">
        <v>2481.42</v>
      </c>
      <c r="F34" s="28">
        <f>(D34/(365/7))/37</f>
        <v>15.434209552017769</v>
      </c>
      <c r="I34" s="30">
        <v>1</v>
      </c>
      <c r="J34" s="52">
        <v>196744</v>
      </c>
      <c r="K34" s="131">
        <v>16395.34</v>
      </c>
      <c r="L34" s="132">
        <v>101.98</v>
      </c>
      <c r="AL34" s="13"/>
      <c r="AM34" s="13"/>
      <c r="AN34" s="13"/>
      <c r="AO34" s="13"/>
    </row>
    <row r="35" spans="2:41" s="11" customFormat="1" ht="15" x14ac:dyDescent="0.2">
      <c r="B35" s="30">
        <v>20</v>
      </c>
      <c r="C35" s="186"/>
      <c r="D35" s="52">
        <v>30296</v>
      </c>
      <c r="E35" s="40">
        <v>2524.67</v>
      </c>
      <c r="F35" s="28">
        <f t="shared" ref="F35:F39" si="4">(D35/(365/7))/37</f>
        <v>15.703221029248425</v>
      </c>
      <c r="L35" s="15"/>
      <c r="AL35" s="13"/>
      <c r="AM35" s="13"/>
      <c r="AN35" s="13"/>
      <c r="AO35" s="13"/>
    </row>
    <row r="36" spans="2:41" s="11" customFormat="1" ht="15" x14ac:dyDescent="0.2">
      <c r="B36" s="30">
        <v>22</v>
      </c>
      <c r="C36" s="186"/>
      <c r="D36" s="52">
        <v>31364</v>
      </c>
      <c r="E36" s="40">
        <v>2613.67</v>
      </c>
      <c r="F36" s="28">
        <f t="shared" si="4"/>
        <v>16.256793780081452</v>
      </c>
      <c r="L36" s="15"/>
      <c r="AL36" s="13"/>
      <c r="AM36" s="13"/>
      <c r="AN36" s="13"/>
      <c r="AO36" s="13"/>
    </row>
    <row r="37" spans="2:41" s="11" customFormat="1" ht="15" x14ac:dyDescent="0.2">
      <c r="B37" s="30">
        <v>23</v>
      </c>
      <c r="C37" s="186"/>
      <c r="D37" s="52">
        <v>32076</v>
      </c>
      <c r="E37" s="40">
        <v>2673</v>
      </c>
      <c r="F37" s="28">
        <f t="shared" si="4"/>
        <v>16.6258422806368</v>
      </c>
      <c r="AH37" s="13"/>
      <c r="AI37" s="13"/>
      <c r="AJ37" s="13"/>
      <c r="AK37" s="13"/>
    </row>
    <row r="38" spans="2:41" s="11" customFormat="1" ht="15" x14ac:dyDescent="0.2">
      <c r="B38" s="30">
        <v>24</v>
      </c>
      <c r="C38" s="186"/>
      <c r="D38" s="52">
        <v>33024</v>
      </c>
      <c r="E38" s="40">
        <v>2752</v>
      </c>
      <c r="F38" s="28">
        <f t="shared" si="4"/>
        <v>17.117215845982969</v>
      </c>
      <c r="AH38" s="13"/>
      <c r="AI38" s="13"/>
      <c r="AJ38" s="13"/>
      <c r="AK38" s="13"/>
    </row>
    <row r="39" spans="2:41" s="11" customFormat="1" ht="15" x14ac:dyDescent="0.2">
      <c r="B39" s="30">
        <v>25</v>
      </c>
      <c r="C39" s="187"/>
      <c r="D39" s="52">
        <v>33945</v>
      </c>
      <c r="E39" s="40">
        <v>2828.75</v>
      </c>
      <c r="F39" s="28">
        <f t="shared" si="4"/>
        <v>17.594594594594593</v>
      </c>
      <c r="AH39" s="13"/>
      <c r="AI39" s="13"/>
      <c r="AJ39" s="13"/>
      <c r="AK39" s="13"/>
    </row>
    <row r="40" spans="2:41" s="11" customFormat="1" ht="15" x14ac:dyDescent="0.2">
      <c r="B40" s="18"/>
      <c r="C40" s="56"/>
      <c r="D40" s="43"/>
      <c r="E40" s="20"/>
      <c r="F40" s="35"/>
      <c r="AH40" s="13"/>
      <c r="AI40" s="13"/>
      <c r="AJ40" s="13"/>
      <c r="AK40" s="13"/>
    </row>
    <row r="41" spans="2:41" s="11" customFormat="1" ht="15.75" x14ac:dyDescent="0.25">
      <c r="B41" s="18"/>
      <c r="C41" s="19" t="s">
        <v>24</v>
      </c>
      <c r="E41" s="37"/>
      <c r="F41" s="35"/>
      <c r="AH41" s="13"/>
      <c r="AI41" s="13"/>
      <c r="AJ41" s="13"/>
      <c r="AK41" s="13"/>
    </row>
    <row r="42" spans="2:41" s="11" customFormat="1" ht="15" x14ac:dyDescent="0.2">
      <c r="B42" s="30">
        <v>25</v>
      </c>
      <c r="C42" s="185" t="s">
        <v>25</v>
      </c>
      <c r="D42" s="52">
        <v>33945</v>
      </c>
      <c r="E42" s="40">
        <v>2828.75</v>
      </c>
      <c r="F42" s="28">
        <f>(D42/(365/7))/37</f>
        <v>17.594594594594593</v>
      </c>
      <c r="AH42" s="13"/>
      <c r="AI42" s="13"/>
      <c r="AJ42" s="13"/>
      <c r="AK42" s="13"/>
    </row>
    <row r="43" spans="2:41" s="11" customFormat="1" ht="15" x14ac:dyDescent="0.2">
      <c r="B43" s="30">
        <v>26</v>
      </c>
      <c r="C43" s="186"/>
      <c r="D43" s="52">
        <v>34834</v>
      </c>
      <c r="E43" s="40">
        <v>2902.84</v>
      </c>
      <c r="F43" s="28">
        <f t="shared" ref="F43:F47" si="5">(D43/(365/7))/37</f>
        <v>18.055386893743059</v>
      </c>
      <c r="AH43" s="13"/>
      <c r="AI43" s="13"/>
      <c r="AJ43" s="13"/>
      <c r="AK43" s="13"/>
    </row>
    <row r="44" spans="2:41" s="11" customFormat="1" ht="15" x14ac:dyDescent="0.2">
      <c r="B44" s="30">
        <v>27</v>
      </c>
      <c r="C44" s="186"/>
      <c r="D44" s="52">
        <v>35745</v>
      </c>
      <c r="E44" s="40">
        <v>2978.75</v>
      </c>
      <c r="F44" s="28">
        <f t="shared" si="5"/>
        <v>18.527582376897442</v>
      </c>
      <c r="AH44" s="13"/>
      <c r="AI44" s="13"/>
      <c r="AJ44" s="13"/>
      <c r="AK44" s="13"/>
    </row>
    <row r="45" spans="2:41" s="11" customFormat="1" ht="15" x14ac:dyDescent="0.2">
      <c r="B45" s="30">
        <v>28</v>
      </c>
      <c r="C45" s="186"/>
      <c r="D45" s="52">
        <v>36648</v>
      </c>
      <c r="E45" s="40">
        <v>3054</v>
      </c>
      <c r="F45" s="28">
        <f t="shared" si="5"/>
        <v>18.995631247686042</v>
      </c>
      <c r="AH45" s="13"/>
      <c r="AI45" s="13"/>
      <c r="AJ45" s="13"/>
      <c r="AK45" s="13"/>
    </row>
    <row r="46" spans="2:41" s="11" customFormat="1" ht="15" x14ac:dyDescent="0.2">
      <c r="B46" s="30">
        <v>29</v>
      </c>
      <c r="C46" s="186"/>
      <c r="D46" s="52">
        <v>37336</v>
      </c>
      <c r="E46" s="40">
        <v>3111.34</v>
      </c>
      <c r="F46" s="28">
        <f t="shared" si="5"/>
        <v>19.352239911144022</v>
      </c>
      <c r="AH46" s="13"/>
      <c r="AI46" s="13"/>
      <c r="AJ46" s="13"/>
      <c r="AK46" s="13"/>
    </row>
    <row r="47" spans="2:41" s="11" customFormat="1" ht="15" x14ac:dyDescent="0.2">
      <c r="B47" s="30">
        <v>30</v>
      </c>
      <c r="C47" s="187"/>
      <c r="D47" s="52">
        <v>38223</v>
      </c>
      <c r="E47" s="40">
        <v>3185.25</v>
      </c>
      <c r="F47" s="28">
        <f t="shared" si="5"/>
        <v>19.811995557201033</v>
      </c>
      <c r="AH47" s="13"/>
      <c r="AI47" s="13"/>
      <c r="AJ47" s="13"/>
      <c r="AK47" s="13"/>
    </row>
    <row r="48" spans="2:41" s="11" customFormat="1" ht="15" x14ac:dyDescent="0.2">
      <c r="B48" s="18"/>
      <c r="C48" s="20"/>
      <c r="D48" s="34"/>
      <c r="E48" s="20"/>
      <c r="F48" s="35"/>
      <c r="AH48" s="13"/>
      <c r="AI48" s="13"/>
      <c r="AJ48" s="13"/>
      <c r="AK48" s="13"/>
    </row>
    <row r="49" spans="2:41" s="11" customFormat="1" ht="15.75" x14ac:dyDescent="0.25">
      <c r="B49" s="18"/>
      <c r="C49" s="19" t="s">
        <v>26</v>
      </c>
      <c r="E49" s="37"/>
      <c r="F49" s="35"/>
      <c r="AH49" s="13"/>
      <c r="AI49" s="13"/>
      <c r="AJ49" s="13"/>
      <c r="AK49" s="13"/>
    </row>
    <row r="50" spans="2:41" s="11" customFormat="1" ht="15" x14ac:dyDescent="0.2">
      <c r="B50" s="30">
        <v>30</v>
      </c>
      <c r="C50" s="185" t="s">
        <v>27</v>
      </c>
      <c r="D50" s="52">
        <v>38223</v>
      </c>
      <c r="E50" s="40">
        <v>3185.25</v>
      </c>
      <c r="F50" s="28">
        <f>(D50/(365/7))/37</f>
        <v>19.811995557201033</v>
      </c>
      <c r="AH50" s="13"/>
      <c r="AI50" s="13"/>
      <c r="AJ50" s="13"/>
      <c r="AK50" s="13"/>
    </row>
    <row r="51" spans="2:41" s="11" customFormat="1" ht="15" x14ac:dyDescent="0.2">
      <c r="B51" s="30">
        <v>31</v>
      </c>
      <c r="C51" s="186"/>
      <c r="D51" s="52">
        <v>39186</v>
      </c>
      <c r="E51" s="40">
        <v>3265.5</v>
      </c>
      <c r="F51" s="28">
        <f t="shared" ref="F51:F54" si="6">(D51/(365/7))/37</f>
        <v>20.31114402073306</v>
      </c>
      <c r="AH51" s="13"/>
      <c r="AI51" s="13"/>
      <c r="AJ51" s="13"/>
      <c r="AK51" s="13"/>
    </row>
    <row r="52" spans="2:41" s="11" customFormat="1" ht="15" x14ac:dyDescent="0.2">
      <c r="B52" s="30">
        <v>32</v>
      </c>
      <c r="C52" s="186"/>
      <c r="D52" s="52">
        <v>40221</v>
      </c>
      <c r="E52" s="40">
        <v>3351.75</v>
      </c>
      <c r="F52" s="28">
        <f t="shared" si="6"/>
        <v>20.847611995557202</v>
      </c>
      <c r="AH52" s="13"/>
      <c r="AI52" s="13"/>
      <c r="AJ52" s="13"/>
      <c r="AK52" s="13"/>
    </row>
    <row r="53" spans="2:41" s="11" customFormat="1" ht="15" x14ac:dyDescent="0.2">
      <c r="B53" s="30">
        <v>33</v>
      </c>
      <c r="C53" s="186"/>
      <c r="D53" s="52">
        <v>41418</v>
      </c>
      <c r="E53" s="40">
        <v>3451.5</v>
      </c>
      <c r="F53" s="28">
        <f t="shared" si="6"/>
        <v>21.468048870788596</v>
      </c>
      <c r="AL53" s="13"/>
      <c r="AM53" s="13"/>
      <c r="AN53" s="13"/>
      <c r="AO53" s="13"/>
    </row>
    <row r="54" spans="2:41" s="11" customFormat="1" ht="15" x14ac:dyDescent="0.2">
      <c r="B54" s="30">
        <v>34</v>
      </c>
      <c r="C54" s="187"/>
      <c r="D54" s="52">
        <v>42403</v>
      </c>
      <c r="E54" s="40">
        <v>3533.59</v>
      </c>
      <c r="F54" s="28">
        <f t="shared" si="6"/>
        <v>21.978600518326544</v>
      </c>
      <c r="AL54" s="13"/>
      <c r="AM54" s="13"/>
      <c r="AN54" s="13"/>
      <c r="AO54" s="13"/>
    </row>
    <row r="55" spans="2:41" s="11" customFormat="1" ht="15" x14ac:dyDescent="0.2">
      <c r="B55" s="42"/>
      <c r="C55" s="20"/>
      <c r="D55" s="42"/>
      <c r="E55" s="20"/>
      <c r="F55" s="35"/>
      <c r="AL55" s="13"/>
      <c r="AM55" s="13"/>
      <c r="AN55" s="13"/>
      <c r="AO55" s="13"/>
    </row>
    <row r="56" spans="2:41" s="11" customFormat="1" ht="15.75" x14ac:dyDescent="0.25">
      <c r="B56" s="18"/>
      <c r="C56" s="19" t="s">
        <v>28</v>
      </c>
      <c r="E56" s="20"/>
      <c r="F56" s="35"/>
      <c r="AL56" s="13"/>
      <c r="AM56" s="13"/>
      <c r="AN56" s="13"/>
      <c r="AO56" s="13"/>
    </row>
    <row r="57" spans="2:41" s="11" customFormat="1" ht="15" x14ac:dyDescent="0.2">
      <c r="B57" s="30">
        <v>34</v>
      </c>
      <c r="C57" s="185" t="s">
        <v>29</v>
      </c>
      <c r="D57" s="52">
        <v>42403</v>
      </c>
      <c r="E57" s="40">
        <v>3533.59</v>
      </c>
      <c r="F57" s="28">
        <f>(D57/(365/7))/37</f>
        <v>21.978600518326544</v>
      </c>
      <c r="AL57" s="13"/>
      <c r="AM57" s="13"/>
      <c r="AN57" s="13"/>
      <c r="AO57" s="13"/>
    </row>
    <row r="58" spans="2:41" s="11" customFormat="1" ht="15" x14ac:dyDescent="0.2">
      <c r="B58" s="30">
        <v>35</v>
      </c>
      <c r="C58" s="186"/>
      <c r="D58" s="52">
        <v>43421</v>
      </c>
      <c r="E58" s="40">
        <v>3618.42</v>
      </c>
      <c r="F58" s="28">
        <f t="shared" ref="F58:F60" si="7">(D58/(365/7))/37</f>
        <v>22.506256941873378</v>
      </c>
      <c r="AL58" s="13"/>
      <c r="AM58" s="13"/>
      <c r="AN58" s="13"/>
      <c r="AO58" s="13"/>
    </row>
    <row r="59" spans="2:41" s="11" customFormat="1" ht="15" x14ac:dyDescent="0.2">
      <c r="B59" s="30">
        <v>36</v>
      </c>
      <c r="C59" s="186"/>
      <c r="D59" s="52">
        <v>44428</v>
      </c>
      <c r="E59" s="40">
        <v>3702.34</v>
      </c>
      <c r="F59" s="28">
        <f t="shared" si="7"/>
        <v>23.028211773417251</v>
      </c>
      <c r="AL59" s="13"/>
      <c r="AM59" s="13"/>
      <c r="AN59" s="13"/>
      <c r="AO59" s="13"/>
    </row>
    <row r="60" spans="2:41" s="11" customFormat="1" ht="15" x14ac:dyDescent="0.2">
      <c r="B60" s="30">
        <v>37</v>
      </c>
      <c r="C60" s="187"/>
      <c r="D60" s="52">
        <v>45441</v>
      </c>
      <c r="E60" s="40">
        <v>3786.75</v>
      </c>
      <c r="F60" s="28">
        <f t="shared" si="7"/>
        <v>23.553276564235468</v>
      </c>
      <c r="AL60" s="13"/>
      <c r="AM60" s="13"/>
      <c r="AN60" s="13"/>
      <c r="AO60" s="13"/>
    </row>
    <row r="61" spans="2:41" s="11" customFormat="1" ht="15" x14ac:dyDescent="0.2">
      <c r="C61" s="15"/>
      <c r="E61" s="15"/>
      <c r="F61" s="15"/>
      <c r="AL61" s="13"/>
      <c r="AM61" s="13"/>
      <c r="AN61" s="13"/>
      <c r="AO61" s="13"/>
    </row>
    <row r="62" spans="2:41" s="11" customFormat="1" ht="15.75" x14ac:dyDescent="0.25">
      <c r="B62" s="18"/>
      <c r="C62" s="19" t="s">
        <v>30</v>
      </c>
      <c r="E62" s="20"/>
      <c r="F62" s="35"/>
      <c r="AL62" s="13"/>
      <c r="AM62" s="13"/>
      <c r="AN62" s="13"/>
      <c r="AO62" s="13"/>
    </row>
    <row r="63" spans="2:41" s="11" customFormat="1" ht="15" x14ac:dyDescent="0.2">
      <c r="B63" s="30">
        <v>37</v>
      </c>
      <c r="C63" s="185" t="s">
        <v>31</v>
      </c>
      <c r="D63" s="52">
        <v>45441</v>
      </c>
      <c r="E63" s="40">
        <v>3786.75</v>
      </c>
      <c r="F63" s="28">
        <f>(D63/(365/7))/37</f>
        <v>23.553276564235468</v>
      </c>
      <c r="AL63" s="13"/>
      <c r="AM63" s="13"/>
      <c r="AN63" s="13"/>
      <c r="AO63" s="13"/>
    </row>
    <row r="64" spans="2:41" s="11" customFormat="1" ht="15" x14ac:dyDescent="0.2">
      <c r="B64" s="30">
        <v>38</v>
      </c>
      <c r="C64" s="186"/>
      <c r="D64" s="52">
        <v>46464</v>
      </c>
      <c r="E64" s="40">
        <v>3872</v>
      </c>
      <c r="F64" s="28">
        <f t="shared" ref="F64:F66" si="8">(D64/(365/7))/37</f>
        <v>24.083524620510921</v>
      </c>
      <c r="AL64" s="13"/>
      <c r="AM64" s="13"/>
      <c r="AN64" s="13"/>
      <c r="AO64" s="13"/>
    </row>
    <row r="65" spans="2:41" s="11" customFormat="1" ht="15" x14ac:dyDescent="0.2">
      <c r="B65" s="30">
        <v>39</v>
      </c>
      <c r="C65" s="186"/>
      <c r="D65" s="52">
        <v>47420</v>
      </c>
      <c r="E65" s="40">
        <v>3951.67</v>
      </c>
      <c r="F65" s="28">
        <f t="shared" si="8"/>
        <v>24.579044798222878</v>
      </c>
      <c r="AL65" s="13"/>
      <c r="AM65" s="13"/>
      <c r="AN65" s="13"/>
      <c r="AO65" s="13"/>
    </row>
    <row r="66" spans="2:41" s="11" customFormat="1" ht="15" x14ac:dyDescent="0.2">
      <c r="B66" s="30">
        <v>40</v>
      </c>
      <c r="C66" s="187"/>
      <c r="D66" s="52">
        <v>48474</v>
      </c>
      <c r="E66" s="40">
        <v>4039.5</v>
      </c>
      <c r="F66" s="28">
        <f t="shared" si="8"/>
        <v>25.12536097741577</v>
      </c>
      <c r="AL66" s="13"/>
      <c r="AM66" s="13"/>
      <c r="AN66" s="13"/>
      <c r="AO66" s="13"/>
    </row>
    <row r="67" spans="2:41" s="11" customFormat="1" ht="15" x14ac:dyDescent="0.2">
      <c r="C67" s="15"/>
      <c r="E67" s="15"/>
      <c r="F67" s="15"/>
      <c r="AL67" s="13"/>
      <c r="AM67" s="13"/>
      <c r="AN67" s="13"/>
      <c r="AO67" s="13"/>
    </row>
    <row r="68" spans="2:41" s="11" customFormat="1" ht="15" x14ac:dyDescent="0.2">
      <c r="B68" s="59" t="s">
        <v>32</v>
      </c>
      <c r="C68" s="40"/>
      <c r="D68" s="60">
        <v>0</v>
      </c>
      <c r="E68" s="40">
        <v>0</v>
      </c>
      <c r="F68" s="33">
        <v>0</v>
      </c>
      <c r="AL68" s="13"/>
      <c r="AM68" s="13"/>
      <c r="AN68" s="13"/>
      <c r="AO68" s="13"/>
    </row>
    <row r="69" spans="2:41" s="11" customFormat="1" ht="15" x14ac:dyDescent="0.2">
      <c r="AL69" s="13"/>
      <c r="AM69" s="13"/>
      <c r="AN69" s="13"/>
      <c r="AO69" s="13"/>
    </row>
    <row r="70" spans="2:41" s="11" customFormat="1" ht="15.75" x14ac:dyDescent="0.25">
      <c r="B70" s="188" t="s">
        <v>33</v>
      </c>
      <c r="C70" s="189"/>
      <c r="D70" s="189"/>
      <c r="E70" s="20"/>
      <c r="F70" s="35"/>
      <c r="AL70" s="13"/>
      <c r="AM70" s="13"/>
      <c r="AN70" s="13"/>
      <c r="AO70" s="13"/>
    </row>
    <row r="71" spans="2:41" s="11" customFormat="1" ht="15" x14ac:dyDescent="0.2">
      <c r="B71" s="18"/>
      <c r="C71" s="56"/>
      <c r="D71" s="43"/>
      <c r="E71" s="20"/>
      <c r="F71" s="35"/>
      <c r="AL71" s="13"/>
      <c r="AM71" s="13"/>
      <c r="AN71" s="13"/>
      <c r="AO71" s="13"/>
    </row>
    <row r="72" spans="2:41" s="11" customFormat="1" ht="15" x14ac:dyDescent="0.2">
      <c r="B72" s="18"/>
      <c r="C72" s="56"/>
      <c r="D72" s="43"/>
      <c r="E72" s="20"/>
      <c r="F72" s="35"/>
      <c r="AL72" s="13"/>
      <c r="AM72" s="13"/>
      <c r="AN72" s="13"/>
      <c r="AO72" s="13"/>
    </row>
    <row r="73" spans="2:41" s="11" customFormat="1" ht="15" x14ac:dyDescent="0.2">
      <c r="C73" s="15"/>
      <c r="E73" s="15"/>
      <c r="F73" s="15"/>
      <c r="AL73" s="13"/>
      <c r="AM73" s="13"/>
      <c r="AN73" s="13"/>
      <c r="AO73" s="13"/>
    </row>
    <row r="74" spans="2:41" s="11" customFormat="1" ht="15" x14ac:dyDescent="0.2">
      <c r="B74" s="61"/>
      <c r="C74" s="20"/>
      <c r="D74" s="43"/>
      <c r="E74" s="20"/>
      <c r="F74" s="35"/>
      <c r="AL74" s="13"/>
      <c r="AM74" s="13"/>
      <c r="AN74" s="13"/>
      <c r="AO74" s="13"/>
    </row>
    <row r="75" spans="2:41" s="11" customFormat="1" ht="15" x14ac:dyDescent="0.2">
      <c r="D75" s="15"/>
      <c r="E75" s="15"/>
      <c r="F75" s="16"/>
      <c r="AL75" s="13"/>
      <c r="AM75" s="13"/>
      <c r="AN75" s="13"/>
      <c r="AO75" s="13"/>
    </row>
    <row r="76" spans="2:41" s="11" customFormat="1" ht="15" x14ac:dyDescent="0.2">
      <c r="D76" s="15"/>
      <c r="E76" s="15"/>
      <c r="F76" s="16"/>
      <c r="AL76" s="13"/>
      <c r="AM76" s="13"/>
      <c r="AN76" s="13"/>
      <c r="AO76" s="13"/>
    </row>
    <row r="77" spans="2:41" s="11" customFormat="1" ht="15" x14ac:dyDescent="0.2">
      <c r="D77" s="15"/>
      <c r="E77" s="15"/>
      <c r="F77" s="16"/>
      <c r="AL77" s="13"/>
      <c r="AM77" s="13"/>
      <c r="AN77" s="13"/>
      <c r="AO77" s="13"/>
    </row>
    <row r="78" spans="2:41" s="11" customFormat="1" ht="15.75" x14ac:dyDescent="0.25">
      <c r="B78" s="14" t="s">
        <v>117</v>
      </c>
      <c r="F78" s="16"/>
      <c r="AL78" s="13"/>
      <c r="AM78" s="13"/>
      <c r="AN78" s="13"/>
      <c r="AO78" s="13"/>
    </row>
    <row r="79" spans="2:41" s="11" customFormat="1" ht="15" x14ac:dyDescent="0.2">
      <c r="F79" s="16"/>
      <c r="AL79" s="13"/>
      <c r="AM79" s="13"/>
      <c r="AN79" s="13"/>
      <c r="AO79" s="13"/>
    </row>
    <row r="80" spans="2:41" s="11" customFormat="1" ht="15.75" x14ac:dyDescent="0.25">
      <c r="C80" s="45" t="s">
        <v>34</v>
      </c>
      <c r="F80" s="16"/>
      <c r="I80" s="45" t="s">
        <v>35</v>
      </c>
      <c r="AL80" s="13"/>
      <c r="AM80" s="13"/>
      <c r="AN80" s="13"/>
      <c r="AO80" s="13"/>
    </row>
    <row r="81" spans="2:41" s="11" customFormat="1" ht="38.25" x14ac:dyDescent="0.2">
      <c r="C81" s="62"/>
      <c r="E81" s="151" t="s">
        <v>116</v>
      </c>
      <c r="F81" s="16"/>
      <c r="J81" s="63"/>
      <c r="AL81" s="13"/>
      <c r="AM81" s="13"/>
      <c r="AN81" s="13"/>
      <c r="AO81" s="13"/>
    </row>
    <row r="82" spans="2:41" s="11" customFormat="1" ht="15" x14ac:dyDescent="0.2">
      <c r="B82" s="64">
        <v>2</v>
      </c>
      <c r="C82" s="148">
        <v>30742</v>
      </c>
      <c r="D82" s="133">
        <v>2439.83</v>
      </c>
      <c r="E82" s="146">
        <f>(C82/195)</f>
        <v>157.65128205128204</v>
      </c>
      <c r="F82" s="16"/>
      <c r="I82" s="65">
        <v>1</v>
      </c>
      <c r="J82" s="152">
        <v>48012</v>
      </c>
      <c r="K82" s="66"/>
      <c r="L82" s="67"/>
      <c r="M82" s="68"/>
      <c r="AL82" s="13"/>
      <c r="AM82" s="13"/>
      <c r="AN82" s="13"/>
      <c r="AO82" s="13"/>
    </row>
    <row r="83" spans="2:41" s="11" customFormat="1" ht="15" x14ac:dyDescent="0.2">
      <c r="B83" s="64">
        <v>3</v>
      </c>
      <c r="C83" s="148">
        <v>33212</v>
      </c>
      <c r="D83" s="133">
        <v>2635.83</v>
      </c>
      <c r="E83" s="146">
        <f t="shared" ref="E83:E86" si="9">(C83/195)</f>
        <v>170.31794871794872</v>
      </c>
      <c r="F83" s="16"/>
      <c r="I83" s="65">
        <v>2</v>
      </c>
      <c r="J83" s="152">
        <v>49213</v>
      </c>
      <c r="K83" s="66"/>
      <c r="L83" s="67"/>
      <c r="M83" s="68"/>
      <c r="AL83" s="13"/>
      <c r="AM83" s="13"/>
      <c r="AN83" s="13"/>
      <c r="AO83" s="13"/>
    </row>
    <row r="84" spans="2:41" s="11" customFormat="1" ht="15" x14ac:dyDescent="0.2">
      <c r="B84" s="64">
        <v>4</v>
      </c>
      <c r="C84" s="148">
        <v>35771</v>
      </c>
      <c r="D84" s="133">
        <v>2838.92</v>
      </c>
      <c r="E84" s="146">
        <f t="shared" si="9"/>
        <v>183.44102564102565</v>
      </c>
      <c r="F84" s="16"/>
      <c r="I84" s="65">
        <v>3</v>
      </c>
      <c r="J84" s="152">
        <v>50441</v>
      </c>
      <c r="K84" s="66"/>
      <c r="L84" s="67"/>
      <c r="M84" s="68"/>
      <c r="AL84" s="13"/>
      <c r="AM84" s="13"/>
      <c r="AN84" s="13"/>
      <c r="AO84" s="13"/>
    </row>
    <row r="85" spans="2:41" s="11" customFormat="1" ht="15" x14ac:dyDescent="0.2">
      <c r="B85" s="64">
        <v>5</v>
      </c>
      <c r="C85" s="148">
        <v>38587</v>
      </c>
      <c r="D85" s="133">
        <v>3062.42</v>
      </c>
      <c r="E85" s="146">
        <f t="shared" si="9"/>
        <v>197.88205128205129</v>
      </c>
      <c r="F85" s="16"/>
      <c r="I85" s="65">
        <v>4</v>
      </c>
      <c r="J85" s="152">
        <v>51697</v>
      </c>
      <c r="K85" s="66"/>
      <c r="L85" s="67"/>
      <c r="M85" s="68"/>
      <c r="AL85" s="13"/>
      <c r="AM85" s="13"/>
      <c r="AN85" s="13"/>
      <c r="AO85" s="13"/>
    </row>
    <row r="86" spans="2:41" s="11" customFormat="1" ht="15" x14ac:dyDescent="0.2">
      <c r="B86" s="69">
        <v>6</v>
      </c>
      <c r="C86" s="149">
        <v>42466</v>
      </c>
      <c r="D86" s="134">
        <v>3370.25</v>
      </c>
      <c r="E86" s="146">
        <f t="shared" si="9"/>
        <v>217.77435897435896</v>
      </c>
      <c r="F86" s="16"/>
      <c r="I86" s="65">
        <v>5</v>
      </c>
      <c r="J86" s="152">
        <v>52985</v>
      </c>
      <c r="K86" s="66"/>
      <c r="L86" s="67"/>
      <c r="M86" s="68"/>
      <c r="AL86" s="13"/>
      <c r="AM86" s="13"/>
      <c r="AN86" s="13"/>
      <c r="AO86" s="13"/>
    </row>
    <row r="87" spans="2:41" s="11" customFormat="1" ht="15" x14ac:dyDescent="0.2">
      <c r="B87" s="18"/>
      <c r="C87" s="70"/>
      <c r="D87" s="20"/>
      <c r="E87" s="35"/>
      <c r="F87" s="16"/>
      <c r="I87" s="65">
        <v>6</v>
      </c>
      <c r="J87" s="152">
        <v>54316</v>
      </c>
      <c r="K87" s="66"/>
      <c r="L87" s="67"/>
      <c r="M87" s="68"/>
      <c r="AL87" s="13"/>
      <c r="AM87" s="13"/>
      <c r="AN87" s="13"/>
      <c r="AO87" s="13"/>
    </row>
    <row r="88" spans="2:41" s="11" customFormat="1" ht="15" x14ac:dyDescent="0.2">
      <c r="E88" s="15"/>
      <c r="F88" s="16"/>
      <c r="I88" s="65">
        <v>7</v>
      </c>
      <c r="J88" s="152">
        <v>55776</v>
      </c>
      <c r="K88" s="66"/>
      <c r="L88" s="67"/>
      <c r="M88" s="68"/>
      <c r="AL88" s="13"/>
      <c r="AM88" s="13"/>
      <c r="AN88" s="13"/>
      <c r="AO88" s="13"/>
    </row>
    <row r="89" spans="2:41" s="11" customFormat="1" ht="15.75" x14ac:dyDescent="0.25">
      <c r="C89" s="45" t="s">
        <v>36</v>
      </c>
      <c r="E89" s="15"/>
      <c r="F89" s="16"/>
      <c r="I89" s="65">
        <v>8</v>
      </c>
      <c r="J89" s="152">
        <v>57064</v>
      </c>
      <c r="K89" s="66"/>
      <c r="L89" s="67"/>
      <c r="M89" s="68"/>
      <c r="AL89" s="13"/>
      <c r="AM89" s="13"/>
      <c r="AN89" s="13"/>
      <c r="AO89" s="13"/>
    </row>
    <row r="90" spans="2:41" s="11" customFormat="1" ht="38.25" x14ac:dyDescent="0.2">
      <c r="C90" s="62"/>
      <c r="E90" s="151" t="str">
        <f>E81</f>
        <v>Cyfradd Dyddiol (1935) 01/09/2023 - 31/08/2024</v>
      </c>
      <c r="F90" s="16"/>
      <c r="I90" s="65">
        <v>9</v>
      </c>
      <c r="J90" s="152">
        <v>58488</v>
      </c>
      <c r="K90" s="66"/>
      <c r="L90" s="67"/>
      <c r="M90" s="68"/>
      <c r="AL90" s="13"/>
      <c r="AM90" s="13"/>
      <c r="AN90" s="13"/>
      <c r="AO90" s="13"/>
    </row>
    <row r="91" spans="2:41" s="11" customFormat="1" ht="15" x14ac:dyDescent="0.2">
      <c r="B91" s="39">
        <v>1</v>
      </c>
      <c r="C91" s="148">
        <v>44024</v>
      </c>
      <c r="D91" s="135">
        <v>3493.92</v>
      </c>
      <c r="E91" s="146">
        <f t="shared" ref="E91:E93" si="10">(C91/195)</f>
        <v>225.76410256410256</v>
      </c>
      <c r="F91" s="16"/>
      <c r="I91" s="65">
        <v>10</v>
      </c>
      <c r="J91" s="152">
        <v>59990</v>
      </c>
      <c r="K91" s="66"/>
      <c r="L91" s="67"/>
      <c r="M91" s="68"/>
      <c r="AL91" s="13"/>
      <c r="AM91" s="13"/>
      <c r="AN91" s="13"/>
      <c r="AO91" s="13"/>
    </row>
    <row r="92" spans="2:41" s="11" customFormat="1" ht="15" x14ac:dyDescent="0.2">
      <c r="B92" s="39">
        <v>2</v>
      </c>
      <c r="C92" s="148">
        <v>45656</v>
      </c>
      <c r="D92" s="135">
        <v>3623.42</v>
      </c>
      <c r="E92" s="146">
        <f t="shared" si="10"/>
        <v>234.13333333333333</v>
      </c>
      <c r="F92" s="16"/>
      <c r="I92" s="65">
        <v>11</v>
      </c>
      <c r="J92" s="152">
        <v>61547</v>
      </c>
      <c r="K92" s="66"/>
      <c r="L92" s="67"/>
      <c r="M92" s="68"/>
      <c r="AL92" s="13"/>
      <c r="AM92" s="13"/>
      <c r="AN92" s="13"/>
      <c r="AO92" s="13"/>
    </row>
    <row r="93" spans="2:41" s="11" customFormat="1" ht="15" x14ac:dyDescent="0.2">
      <c r="B93" s="39">
        <v>3</v>
      </c>
      <c r="C93" s="148">
        <v>47340</v>
      </c>
      <c r="D93" s="135">
        <v>3757.08</v>
      </c>
      <c r="E93" s="146">
        <f t="shared" si="10"/>
        <v>242.76923076923077</v>
      </c>
      <c r="F93" s="16"/>
      <c r="I93" s="65">
        <v>12</v>
      </c>
      <c r="J93" s="152">
        <v>62966</v>
      </c>
      <c r="K93" s="66"/>
      <c r="L93" s="67"/>
      <c r="M93" s="68"/>
      <c r="AL93" s="13"/>
      <c r="AM93" s="13"/>
      <c r="AN93" s="13"/>
      <c r="AO93" s="13"/>
    </row>
    <row r="94" spans="2:41" s="11" customFormat="1" ht="15" x14ac:dyDescent="0.2">
      <c r="E94" s="15"/>
      <c r="F94" s="16"/>
      <c r="I94" s="65">
        <v>13</v>
      </c>
      <c r="J94" s="152">
        <v>64540</v>
      </c>
      <c r="K94" s="66"/>
      <c r="L94" s="67"/>
      <c r="M94" s="68"/>
      <c r="AL94" s="13"/>
      <c r="AM94" s="13"/>
      <c r="AN94" s="13"/>
      <c r="AO94" s="13"/>
    </row>
    <row r="95" spans="2:41" s="11" customFormat="1" ht="15.75" x14ac:dyDescent="0.25">
      <c r="C95" s="45" t="s">
        <v>37</v>
      </c>
      <c r="E95" s="15"/>
      <c r="F95" s="16"/>
      <c r="I95" s="65">
        <v>14</v>
      </c>
      <c r="J95" s="152">
        <v>66148</v>
      </c>
      <c r="K95" s="66"/>
      <c r="L95" s="67"/>
      <c r="M95" s="68"/>
      <c r="AL95" s="13"/>
      <c r="AM95" s="13"/>
      <c r="AN95" s="13"/>
      <c r="AO95" s="13"/>
    </row>
    <row r="96" spans="2:41" s="11" customFormat="1" ht="38.25" x14ac:dyDescent="0.2">
      <c r="E96" s="151" t="str">
        <f>E81</f>
        <v>Cyfradd Dyddiol (1935) 01/09/2023 - 31/08/2024</v>
      </c>
      <c r="F96" s="16"/>
      <c r="I96" s="65">
        <v>15</v>
      </c>
      <c r="J96" s="152">
        <v>67794</v>
      </c>
      <c r="K96" s="66"/>
      <c r="L96" s="67"/>
      <c r="M96" s="68"/>
      <c r="AL96" s="13"/>
      <c r="AM96" s="13"/>
      <c r="AN96" s="13"/>
      <c r="AO96" s="13"/>
    </row>
    <row r="97" spans="2:41" s="11" customFormat="1" ht="15" x14ac:dyDescent="0.2">
      <c r="B97" s="39">
        <v>1</v>
      </c>
      <c r="C97" s="148">
        <v>20674</v>
      </c>
      <c r="D97" s="135">
        <v>1640.75</v>
      </c>
      <c r="E97" s="146">
        <f t="shared" ref="E97:E102" si="11">(C97/195)</f>
        <v>106.02051282051282</v>
      </c>
      <c r="F97" s="16"/>
      <c r="I97" s="65">
        <v>16</v>
      </c>
      <c r="J97" s="152">
        <v>69598</v>
      </c>
      <c r="K97" s="66"/>
      <c r="L97" s="67"/>
      <c r="M97" s="68"/>
      <c r="AL97" s="13"/>
      <c r="AM97" s="13"/>
      <c r="AN97" s="13"/>
      <c r="AO97" s="13"/>
    </row>
    <row r="98" spans="2:41" s="11" customFormat="1" ht="15" x14ac:dyDescent="0.2">
      <c r="B98" s="39">
        <v>2</v>
      </c>
      <c r="C98" s="148">
        <v>23078</v>
      </c>
      <c r="D98" s="135">
        <v>1831.58</v>
      </c>
      <c r="E98" s="146">
        <f t="shared" si="11"/>
        <v>118.34871794871795</v>
      </c>
      <c r="F98" s="16"/>
      <c r="I98" s="65">
        <v>17</v>
      </c>
      <c r="J98" s="152">
        <v>71195</v>
      </c>
      <c r="K98" s="66"/>
      <c r="L98" s="67"/>
      <c r="M98" s="68"/>
      <c r="AL98" s="13"/>
      <c r="AM98" s="13"/>
      <c r="AN98" s="13"/>
      <c r="AO98" s="13"/>
    </row>
    <row r="99" spans="2:41" s="11" customFormat="1" ht="15.75" x14ac:dyDescent="0.2">
      <c r="B99" s="39">
        <v>3</v>
      </c>
      <c r="C99" s="148">
        <v>25482</v>
      </c>
      <c r="D99" s="136">
        <v>2022.33</v>
      </c>
      <c r="E99" s="146">
        <f t="shared" si="11"/>
        <v>130.67692307692309</v>
      </c>
      <c r="F99" s="16"/>
      <c r="I99" s="71" t="s">
        <v>38</v>
      </c>
      <c r="J99" s="152">
        <v>72263</v>
      </c>
      <c r="K99" s="72"/>
      <c r="L99" s="67"/>
      <c r="M99" s="68"/>
      <c r="AL99" s="13"/>
      <c r="AM99" s="13"/>
      <c r="AN99" s="13"/>
      <c r="AO99" s="13"/>
    </row>
    <row r="100" spans="2:41" s="11" customFormat="1" ht="15" x14ac:dyDescent="0.2">
      <c r="B100" s="39">
        <v>4</v>
      </c>
      <c r="C100" s="148">
        <v>27885</v>
      </c>
      <c r="D100" s="135">
        <v>2213.08</v>
      </c>
      <c r="E100" s="146">
        <f t="shared" si="11"/>
        <v>143</v>
      </c>
      <c r="F100" s="16"/>
      <c r="I100" s="65">
        <v>18</v>
      </c>
      <c r="J100" s="152">
        <v>72985</v>
      </c>
      <c r="K100" s="66"/>
      <c r="L100" s="67"/>
      <c r="M100" s="68"/>
      <c r="AL100" s="13"/>
      <c r="AM100" s="13"/>
      <c r="AN100" s="13"/>
      <c r="AO100" s="13"/>
    </row>
    <row r="101" spans="2:41" s="11" customFormat="1" ht="15" x14ac:dyDescent="0.2">
      <c r="B101" s="39">
        <v>5</v>
      </c>
      <c r="C101" s="148">
        <v>30292</v>
      </c>
      <c r="D101" s="135">
        <v>2404.08</v>
      </c>
      <c r="E101" s="146">
        <f t="shared" si="11"/>
        <v>155.34358974358975</v>
      </c>
      <c r="F101" s="16"/>
      <c r="I101" s="65">
        <v>19</v>
      </c>
      <c r="J101" s="152">
        <v>74796</v>
      </c>
      <c r="K101" s="66"/>
      <c r="L101" s="67"/>
      <c r="M101" s="68"/>
      <c r="AL101" s="13"/>
      <c r="AM101" s="13"/>
      <c r="AN101" s="13"/>
      <c r="AO101" s="13"/>
    </row>
    <row r="102" spans="2:41" s="11" customFormat="1" ht="15" x14ac:dyDescent="0.2">
      <c r="B102" s="39">
        <v>6</v>
      </c>
      <c r="C102" s="148">
        <v>32696</v>
      </c>
      <c r="D102" s="135">
        <v>2594.92</v>
      </c>
      <c r="E102" s="146">
        <f t="shared" si="11"/>
        <v>167.67179487179487</v>
      </c>
      <c r="F102" s="16"/>
      <c r="I102" s="65">
        <v>20</v>
      </c>
      <c r="J102" s="152">
        <v>76649</v>
      </c>
      <c r="K102" s="66"/>
      <c r="L102" s="67"/>
      <c r="M102" s="68"/>
      <c r="AL102" s="13"/>
      <c r="AM102" s="13"/>
      <c r="AN102" s="13"/>
      <c r="AO102" s="13"/>
    </row>
    <row r="103" spans="2:41" s="11" customFormat="1" ht="15.75" x14ac:dyDescent="0.2">
      <c r="C103" s="73"/>
      <c r="D103" s="15"/>
      <c r="E103" s="15"/>
      <c r="F103" s="16"/>
      <c r="I103" s="71" t="s">
        <v>39</v>
      </c>
      <c r="J103" s="152">
        <v>77769</v>
      </c>
      <c r="K103" s="66"/>
      <c r="L103" s="67"/>
      <c r="M103" s="68"/>
      <c r="AL103" s="13"/>
      <c r="AM103" s="13"/>
      <c r="AN103" s="13"/>
      <c r="AO103" s="13"/>
    </row>
    <row r="104" spans="2:41" s="11" customFormat="1" ht="15" x14ac:dyDescent="0.2">
      <c r="D104" s="15"/>
      <c r="E104" s="15"/>
      <c r="F104" s="16"/>
      <c r="I104" s="65">
        <v>21</v>
      </c>
      <c r="J104" s="152">
        <v>78547</v>
      </c>
      <c r="K104" s="74"/>
      <c r="L104" s="67"/>
      <c r="M104" s="68"/>
      <c r="AL104" s="13"/>
      <c r="AM104" s="13"/>
      <c r="AN104" s="13"/>
      <c r="AO104" s="13"/>
    </row>
    <row r="105" spans="2:41" s="11" customFormat="1" ht="15.75" x14ac:dyDescent="0.25">
      <c r="B105" s="180" t="s">
        <v>40</v>
      </c>
      <c r="C105" s="180"/>
      <c r="D105" s="180"/>
      <c r="E105" s="15"/>
      <c r="F105" s="16"/>
      <c r="I105" s="65">
        <v>22</v>
      </c>
      <c r="J105" s="152">
        <v>80497</v>
      </c>
      <c r="K105" s="66"/>
      <c r="L105" s="67"/>
      <c r="M105" s="68"/>
      <c r="AL105" s="13"/>
      <c r="AM105" s="13"/>
      <c r="AN105" s="13"/>
      <c r="AO105" s="13"/>
    </row>
    <row r="106" spans="2:41" s="11" customFormat="1" ht="15" x14ac:dyDescent="0.2">
      <c r="B106" s="62"/>
      <c r="D106" s="15"/>
      <c r="E106" s="15"/>
      <c r="F106" s="16"/>
      <c r="I106" s="65">
        <v>23</v>
      </c>
      <c r="J106" s="152">
        <v>82490</v>
      </c>
      <c r="K106" s="66"/>
      <c r="L106" s="67"/>
      <c r="M106" s="68"/>
      <c r="AL106" s="13"/>
      <c r="AM106" s="13"/>
      <c r="AN106" s="13"/>
      <c r="AO106" s="13"/>
    </row>
    <row r="107" spans="2:41" s="11" customFormat="1" ht="15.75" x14ac:dyDescent="0.2">
      <c r="B107" s="75"/>
      <c r="C107" s="76" t="s">
        <v>41</v>
      </c>
      <c r="D107" s="76" t="s">
        <v>42</v>
      </c>
      <c r="I107" s="71" t="s">
        <v>43</v>
      </c>
      <c r="J107" s="152">
        <v>83699</v>
      </c>
      <c r="K107" s="66"/>
      <c r="L107" s="67"/>
      <c r="M107" s="68"/>
      <c r="AL107" s="13"/>
      <c r="AM107" s="13"/>
      <c r="AN107" s="13"/>
      <c r="AO107" s="13"/>
    </row>
    <row r="108" spans="2:41" s="11" customFormat="1" ht="15" x14ac:dyDescent="0.2">
      <c r="B108" s="77" t="s">
        <v>44</v>
      </c>
      <c r="C108" s="150">
        <f>J87</f>
        <v>54316</v>
      </c>
      <c r="D108" s="150">
        <f>J99</f>
        <v>72263</v>
      </c>
      <c r="I108" s="65">
        <v>24</v>
      </c>
      <c r="J108" s="152">
        <v>84536</v>
      </c>
      <c r="K108" s="74"/>
      <c r="L108" s="67"/>
      <c r="M108" s="68"/>
      <c r="AL108" s="13"/>
      <c r="AM108" s="13"/>
      <c r="AN108" s="13"/>
      <c r="AO108" s="13"/>
    </row>
    <row r="109" spans="2:41" s="11" customFormat="1" ht="15" customHeight="1" x14ac:dyDescent="0.2">
      <c r="B109" s="77" t="s">
        <v>45</v>
      </c>
      <c r="C109" s="150">
        <f>J89</f>
        <v>57064</v>
      </c>
      <c r="D109" s="150">
        <f>J103</f>
        <v>77769</v>
      </c>
      <c r="I109" s="65">
        <v>25</v>
      </c>
      <c r="J109" s="152">
        <v>86636</v>
      </c>
      <c r="K109" s="66"/>
      <c r="L109" s="67"/>
      <c r="M109" s="68"/>
      <c r="AL109" s="13"/>
      <c r="AM109" s="13"/>
      <c r="AN109" s="13"/>
      <c r="AO109" s="13"/>
    </row>
    <row r="110" spans="2:41" s="11" customFormat="1" ht="15" customHeight="1" x14ac:dyDescent="0.2">
      <c r="B110" s="77" t="s">
        <v>46</v>
      </c>
      <c r="C110" s="150">
        <f>J92</f>
        <v>61547</v>
      </c>
      <c r="D110" s="150">
        <f>J107</f>
        <v>83699</v>
      </c>
      <c r="I110" s="65">
        <v>26</v>
      </c>
      <c r="J110" s="152">
        <v>88780</v>
      </c>
      <c r="K110" s="66"/>
      <c r="L110" s="67"/>
      <c r="M110" s="68"/>
      <c r="P110" s="78"/>
      <c r="Q110" s="79"/>
      <c r="R110" s="80"/>
      <c r="AL110" s="13"/>
      <c r="AM110" s="13"/>
      <c r="AN110" s="13"/>
      <c r="AO110" s="13"/>
    </row>
    <row r="111" spans="2:41" s="11" customFormat="1" ht="15" customHeight="1" x14ac:dyDescent="0.2">
      <c r="B111" s="77" t="s">
        <v>47</v>
      </c>
      <c r="C111" s="150">
        <f>J95</f>
        <v>66148</v>
      </c>
      <c r="D111" s="150">
        <f>J111</f>
        <v>90079</v>
      </c>
      <c r="I111" s="71" t="s">
        <v>48</v>
      </c>
      <c r="J111" s="152">
        <v>90079</v>
      </c>
      <c r="K111" s="74"/>
      <c r="L111" s="67"/>
      <c r="M111" s="68"/>
      <c r="AL111" s="13"/>
      <c r="AM111" s="13"/>
      <c r="AN111" s="13"/>
      <c r="AO111" s="13"/>
    </row>
    <row r="112" spans="2:41" s="11" customFormat="1" ht="15" customHeight="1" x14ac:dyDescent="0.2">
      <c r="B112" s="77" t="s">
        <v>49</v>
      </c>
      <c r="C112" s="150">
        <f>J100</f>
        <v>72985</v>
      </c>
      <c r="D112" s="150">
        <f>J116</f>
        <v>99347</v>
      </c>
      <c r="I112" s="65">
        <v>27</v>
      </c>
      <c r="J112" s="152">
        <v>90980</v>
      </c>
      <c r="K112" s="74"/>
      <c r="L112" s="67"/>
      <c r="M112" s="68"/>
      <c r="AL112" s="13"/>
      <c r="AM112" s="13"/>
      <c r="AN112" s="13"/>
      <c r="AO112" s="13"/>
    </row>
    <row r="113" spans="2:41" s="11" customFormat="1" ht="15" customHeight="1" x14ac:dyDescent="0.2">
      <c r="B113" s="77" t="s">
        <v>50</v>
      </c>
      <c r="C113" s="150">
        <f>J104</f>
        <v>78547</v>
      </c>
      <c r="D113" s="150">
        <f>J121</f>
        <v>109585</v>
      </c>
      <c r="I113" s="65">
        <v>28</v>
      </c>
      <c r="J113" s="152">
        <v>93236</v>
      </c>
      <c r="K113" s="66"/>
      <c r="L113" s="67"/>
      <c r="M113" s="68"/>
      <c r="AL113" s="13"/>
      <c r="AM113" s="13"/>
      <c r="AN113" s="13"/>
      <c r="AO113" s="13"/>
    </row>
    <row r="114" spans="2:41" s="11" customFormat="1" ht="15" customHeight="1" x14ac:dyDescent="0.2">
      <c r="B114" s="77" t="s">
        <v>51</v>
      </c>
      <c r="C114" s="150">
        <f>J108</f>
        <v>84536</v>
      </c>
      <c r="D114" s="150">
        <f>J126</f>
        <v>120811</v>
      </c>
      <c r="I114" s="65">
        <v>29</v>
      </c>
      <c r="J114" s="152">
        <v>95545</v>
      </c>
      <c r="K114" s="66"/>
      <c r="L114" s="67"/>
      <c r="M114" s="68"/>
      <c r="AL114" s="13"/>
      <c r="AM114" s="13"/>
      <c r="AN114" s="13"/>
      <c r="AO114" s="13"/>
    </row>
    <row r="115" spans="2:41" s="11" customFormat="1" ht="15" customHeight="1" x14ac:dyDescent="0.2">
      <c r="B115" s="77" t="s">
        <v>52</v>
      </c>
      <c r="C115" s="150">
        <f>J113</f>
        <v>93236</v>
      </c>
      <c r="D115" s="150">
        <f>J131</f>
        <v>133350</v>
      </c>
      <c r="I115" s="65">
        <v>30</v>
      </c>
      <c r="J115" s="152">
        <v>97923</v>
      </c>
      <c r="K115" s="66"/>
      <c r="L115" s="67"/>
      <c r="M115" s="68"/>
      <c r="AL115" s="13"/>
      <c r="AM115" s="13"/>
      <c r="AN115" s="13"/>
      <c r="AO115" s="13"/>
    </row>
    <row r="116" spans="2:41" s="11" customFormat="1" ht="15" customHeight="1" x14ac:dyDescent="0.2">
      <c r="I116" s="71" t="s">
        <v>53</v>
      </c>
      <c r="J116" s="152">
        <v>99347</v>
      </c>
      <c r="K116" s="66"/>
      <c r="L116" s="67"/>
      <c r="M116" s="68"/>
      <c r="AL116" s="13"/>
      <c r="AM116" s="13"/>
      <c r="AN116" s="13"/>
      <c r="AO116" s="13"/>
    </row>
    <row r="117" spans="2:41" s="11" customFormat="1" ht="15" x14ac:dyDescent="0.2">
      <c r="C117" s="81"/>
      <c r="D117" s="15"/>
      <c r="E117" s="15"/>
      <c r="F117" s="16"/>
      <c r="I117" s="65">
        <v>31</v>
      </c>
      <c r="J117" s="152">
        <v>100343</v>
      </c>
      <c r="K117" s="74"/>
      <c r="L117" s="67"/>
      <c r="M117" s="68"/>
      <c r="O117" s="78"/>
      <c r="P117" s="78"/>
      <c r="Q117" s="80"/>
      <c r="R117" s="80"/>
      <c r="AL117" s="13"/>
      <c r="AM117" s="13"/>
      <c r="AN117" s="13"/>
      <c r="AO117" s="13"/>
    </row>
    <row r="118" spans="2:41" s="11" customFormat="1" ht="15" x14ac:dyDescent="0.2">
      <c r="B118" s="82" t="s">
        <v>54</v>
      </c>
      <c r="I118" s="65">
        <v>32</v>
      </c>
      <c r="J118" s="152">
        <v>106836</v>
      </c>
      <c r="K118" s="66"/>
      <c r="L118" s="67"/>
      <c r="M118" s="68"/>
      <c r="AL118" s="13"/>
      <c r="AM118" s="13"/>
      <c r="AN118" s="13"/>
      <c r="AO118" s="13"/>
    </row>
    <row r="119" spans="2:41" s="11" customFormat="1" ht="15" x14ac:dyDescent="0.2">
      <c r="B119" s="83" t="s">
        <v>55</v>
      </c>
      <c r="I119" s="65">
        <v>33</v>
      </c>
      <c r="J119" s="152">
        <v>105390</v>
      </c>
      <c r="K119" s="66"/>
      <c r="L119" s="67"/>
      <c r="M119" s="68"/>
      <c r="AL119" s="13"/>
      <c r="AM119" s="13"/>
      <c r="AN119" s="13"/>
      <c r="AO119" s="13"/>
    </row>
    <row r="120" spans="2:41" s="11" customFormat="1" ht="15" x14ac:dyDescent="0.2">
      <c r="B120" s="84" t="s">
        <v>56</v>
      </c>
      <c r="I120" s="65">
        <v>34</v>
      </c>
      <c r="J120" s="152">
        <v>107996</v>
      </c>
      <c r="K120" s="66"/>
      <c r="L120" s="67"/>
      <c r="M120" s="68"/>
      <c r="AL120" s="13"/>
      <c r="AM120" s="13"/>
      <c r="AN120" s="13"/>
      <c r="AO120" s="13"/>
    </row>
    <row r="121" spans="2:41" s="11" customFormat="1" ht="15.75" x14ac:dyDescent="0.2">
      <c r="B121" s="11" t="s">
        <v>57</v>
      </c>
      <c r="I121" s="71" t="s">
        <v>58</v>
      </c>
      <c r="J121" s="152">
        <v>109585</v>
      </c>
      <c r="K121" s="66"/>
      <c r="L121" s="67"/>
      <c r="M121" s="68"/>
      <c r="AL121" s="13"/>
      <c r="AM121" s="13"/>
      <c r="AN121" s="13"/>
      <c r="AO121" s="13"/>
    </row>
    <row r="122" spans="2:41" s="11" customFormat="1" ht="15" x14ac:dyDescent="0.2">
      <c r="B122" s="85" t="s">
        <v>59</v>
      </c>
      <c r="C122" s="81"/>
      <c r="I122" s="65">
        <v>35</v>
      </c>
      <c r="J122" s="152">
        <v>110681</v>
      </c>
      <c r="K122" s="74"/>
      <c r="L122" s="67"/>
      <c r="M122" s="68"/>
      <c r="AL122" s="13"/>
      <c r="AM122" s="13"/>
      <c r="AN122" s="13"/>
      <c r="AO122" s="13"/>
    </row>
    <row r="123" spans="2:41" s="11" customFormat="1" ht="15" x14ac:dyDescent="0.2">
      <c r="B123" s="86" t="s">
        <v>60</v>
      </c>
      <c r="I123" s="65">
        <v>36</v>
      </c>
      <c r="J123" s="152">
        <v>113420</v>
      </c>
      <c r="K123" s="66"/>
      <c r="L123" s="67"/>
      <c r="M123" s="68"/>
      <c r="AL123" s="13"/>
      <c r="AM123" s="13"/>
      <c r="AN123" s="13"/>
      <c r="AO123" s="13"/>
    </row>
    <row r="124" spans="2:41" s="11" customFormat="1" ht="15" x14ac:dyDescent="0.2">
      <c r="I124" s="65">
        <v>37</v>
      </c>
      <c r="J124" s="152">
        <v>116240</v>
      </c>
      <c r="K124" s="66"/>
      <c r="L124" s="67"/>
      <c r="M124" s="68"/>
      <c r="P124" s="78"/>
      <c r="Q124" s="80"/>
      <c r="R124" s="80"/>
      <c r="AL124" s="13"/>
      <c r="AM124" s="13"/>
      <c r="AN124" s="13"/>
      <c r="AO124" s="13"/>
    </row>
    <row r="125" spans="2:41" s="11" customFormat="1" ht="15" x14ac:dyDescent="0.2">
      <c r="B125" s="86" t="s">
        <v>61</v>
      </c>
      <c r="I125" s="65">
        <v>38</v>
      </c>
      <c r="J125" s="152">
        <v>119117</v>
      </c>
      <c r="K125" s="66"/>
      <c r="L125" s="67"/>
      <c r="M125" s="68"/>
      <c r="AL125" s="13"/>
      <c r="AM125" s="13"/>
      <c r="AN125" s="13"/>
      <c r="AO125" s="13"/>
    </row>
    <row r="126" spans="2:41" s="11" customFormat="1" ht="15.75" x14ac:dyDescent="0.2">
      <c r="B126" s="11" t="s">
        <v>62</v>
      </c>
      <c r="I126" s="71" t="s">
        <v>63</v>
      </c>
      <c r="J126" s="152">
        <v>120811</v>
      </c>
      <c r="K126" s="72"/>
      <c r="L126" s="67"/>
      <c r="M126" s="68"/>
      <c r="AL126" s="13"/>
      <c r="AM126" s="13"/>
      <c r="AN126" s="13"/>
      <c r="AO126" s="13"/>
    </row>
    <row r="127" spans="2:41" s="11" customFormat="1" ht="15" x14ac:dyDescent="0.2">
      <c r="G127" s="15"/>
      <c r="I127" s="65">
        <v>39</v>
      </c>
      <c r="J127" s="152">
        <v>122020</v>
      </c>
      <c r="K127" s="66"/>
      <c r="L127" s="67"/>
      <c r="M127" s="68"/>
      <c r="AL127" s="13"/>
      <c r="AM127" s="13"/>
      <c r="AN127" s="13"/>
      <c r="AO127" s="13"/>
    </row>
    <row r="128" spans="2:41" s="11" customFormat="1" ht="15" x14ac:dyDescent="0.2">
      <c r="G128" s="87"/>
      <c r="I128" s="65">
        <v>40</v>
      </c>
      <c r="J128" s="152">
        <v>125064</v>
      </c>
      <c r="K128" s="66"/>
      <c r="L128" s="67"/>
      <c r="M128" s="68"/>
      <c r="AL128" s="13"/>
      <c r="AM128" s="13"/>
      <c r="AN128" s="13"/>
      <c r="AO128" s="13"/>
    </row>
    <row r="129" spans="2:41" s="11" customFormat="1" ht="15.75" x14ac:dyDescent="0.25">
      <c r="B129" s="45" t="s">
        <v>64</v>
      </c>
      <c r="D129" s="15"/>
      <c r="E129" s="15"/>
      <c r="F129" s="16"/>
      <c r="I129" s="65">
        <v>41</v>
      </c>
      <c r="J129" s="152">
        <v>128189</v>
      </c>
      <c r="K129" s="66"/>
      <c r="L129" s="67"/>
      <c r="M129" s="68"/>
      <c r="AL129" s="13"/>
      <c r="AM129" s="13"/>
      <c r="AN129" s="13"/>
      <c r="AO129" s="13"/>
    </row>
    <row r="130" spans="2:41" s="11" customFormat="1" ht="15" x14ac:dyDescent="0.2">
      <c r="D130" s="16"/>
      <c r="E130" s="15"/>
      <c r="F130" s="16"/>
      <c r="I130" s="65">
        <v>42</v>
      </c>
      <c r="J130" s="152">
        <v>131400</v>
      </c>
      <c r="K130" s="66"/>
      <c r="L130" s="67"/>
      <c r="M130" s="68"/>
      <c r="AL130" s="13"/>
      <c r="AM130" s="13"/>
      <c r="AN130" s="13"/>
      <c r="AO130" s="13"/>
    </row>
    <row r="131" spans="2:41" s="11" customFormat="1" ht="15.75" x14ac:dyDescent="0.25">
      <c r="B131" s="190" t="s">
        <v>65</v>
      </c>
      <c r="C131" s="191"/>
      <c r="D131" s="190" t="s">
        <v>66</v>
      </c>
      <c r="E131" s="191"/>
      <c r="F131" s="192" t="s">
        <v>67</v>
      </c>
      <c r="G131" s="191"/>
      <c r="I131" s="65">
        <v>43</v>
      </c>
      <c r="J131" s="152">
        <v>133350</v>
      </c>
      <c r="K131" s="66"/>
      <c r="L131" s="67"/>
      <c r="M131" s="68"/>
      <c r="P131" s="78"/>
      <c r="Q131" s="80"/>
      <c r="R131" s="80"/>
      <c r="AL131" s="13"/>
      <c r="AM131" s="13"/>
      <c r="AN131" s="13"/>
      <c r="AO131" s="13"/>
    </row>
    <row r="132" spans="2:41" s="11" customFormat="1" ht="15" x14ac:dyDescent="0.2">
      <c r="B132" s="88">
        <v>1</v>
      </c>
      <c r="C132" s="153">
        <v>48248</v>
      </c>
      <c r="D132" s="88">
        <v>2</v>
      </c>
      <c r="E132" s="155">
        <v>49457</v>
      </c>
      <c r="F132" s="89">
        <v>3</v>
      </c>
      <c r="G132" s="156">
        <v>50691</v>
      </c>
      <c r="AL132" s="13"/>
      <c r="AM132" s="13"/>
      <c r="AN132" s="13"/>
      <c r="AO132" s="13"/>
    </row>
    <row r="133" spans="2:41" s="11" customFormat="1" ht="15" x14ac:dyDescent="0.2">
      <c r="B133" s="89">
        <v>2</v>
      </c>
      <c r="C133" s="153">
        <v>49457</v>
      </c>
      <c r="D133" s="89">
        <v>3</v>
      </c>
      <c r="E133" s="155">
        <v>50691</v>
      </c>
      <c r="F133" s="89">
        <v>4</v>
      </c>
      <c r="G133" s="157">
        <v>51952</v>
      </c>
      <c r="AL133" s="13"/>
      <c r="AM133" s="13"/>
      <c r="AN133" s="13"/>
      <c r="AO133" s="13"/>
    </row>
    <row r="134" spans="2:41" s="11" customFormat="1" ht="15" x14ac:dyDescent="0.2">
      <c r="B134" s="89">
        <v>3</v>
      </c>
      <c r="C134" s="153">
        <v>50691</v>
      </c>
      <c r="D134" s="89">
        <v>4</v>
      </c>
      <c r="E134" s="154">
        <v>51952</v>
      </c>
      <c r="F134" s="89">
        <v>5</v>
      </c>
      <c r="G134" s="158">
        <v>53246</v>
      </c>
      <c r="AL134" s="13"/>
      <c r="AM134" s="13"/>
      <c r="AN134" s="13"/>
      <c r="AO134" s="13"/>
    </row>
    <row r="135" spans="2:41" s="11" customFormat="1" ht="15" x14ac:dyDescent="0.2">
      <c r="B135" s="89">
        <v>4</v>
      </c>
      <c r="C135" s="78">
        <v>51952</v>
      </c>
      <c r="D135" s="89">
        <v>5</v>
      </c>
      <c r="E135" s="155">
        <v>53246</v>
      </c>
      <c r="F135" s="89">
        <v>6</v>
      </c>
      <c r="G135" s="159">
        <v>54582</v>
      </c>
      <c r="AL135" s="13"/>
      <c r="AM135" s="13"/>
      <c r="AN135" s="13"/>
      <c r="AO135" s="13"/>
    </row>
    <row r="136" spans="2:41" s="11" customFormat="1" ht="15" x14ac:dyDescent="0.2">
      <c r="B136" s="89">
        <v>5</v>
      </c>
      <c r="C136" s="153">
        <v>53246</v>
      </c>
      <c r="D136" s="89">
        <v>6</v>
      </c>
      <c r="E136" s="155">
        <v>54582</v>
      </c>
      <c r="F136" s="89">
        <v>7</v>
      </c>
      <c r="G136" s="155">
        <v>56053</v>
      </c>
      <c r="AL136" s="13"/>
      <c r="AM136" s="13"/>
      <c r="AN136" s="13"/>
      <c r="AO136" s="13"/>
    </row>
    <row r="137" spans="2:41" s="11" customFormat="1" ht="15.75" x14ac:dyDescent="0.25">
      <c r="B137" s="193" t="s">
        <v>68</v>
      </c>
      <c r="C137" s="194"/>
      <c r="D137" s="193" t="s">
        <v>69</v>
      </c>
      <c r="E137" s="194"/>
      <c r="F137" s="192" t="s">
        <v>70</v>
      </c>
      <c r="G137" s="191"/>
      <c r="AL137" s="13"/>
      <c r="AM137" s="13"/>
      <c r="AN137" s="13"/>
      <c r="AO137" s="13"/>
    </row>
    <row r="138" spans="2:41" s="11" customFormat="1" ht="15" x14ac:dyDescent="0.2">
      <c r="B138" s="89">
        <v>4</v>
      </c>
      <c r="C138" s="154">
        <v>51952</v>
      </c>
      <c r="D138" s="137">
        <v>5</v>
      </c>
      <c r="E138" s="155">
        <v>53246</v>
      </c>
      <c r="F138" s="137">
        <v>6</v>
      </c>
      <c r="G138" s="155">
        <v>54582</v>
      </c>
      <c r="O138" s="78"/>
      <c r="P138" s="78"/>
      <c r="Q138" s="78"/>
      <c r="R138" s="78"/>
      <c r="AL138" s="13"/>
      <c r="AM138" s="13"/>
      <c r="AN138" s="13"/>
      <c r="AO138" s="13"/>
    </row>
    <row r="139" spans="2:41" s="11" customFormat="1" ht="15" x14ac:dyDescent="0.2">
      <c r="B139" s="89">
        <v>5</v>
      </c>
      <c r="C139" s="155">
        <v>53246</v>
      </c>
      <c r="D139" s="137">
        <v>6</v>
      </c>
      <c r="E139" s="155">
        <v>54582</v>
      </c>
      <c r="F139" s="137">
        <v>7</v>
      </c>
      <c r="G139" s="155">
        <v>56053</v>
      </c>
      <c r="AL139" s="13"/>
      <c r="AM139" s="13"/>
      <c r="AN139" s="13"/>
      <c r="AO139" s="13"/>
    </row>
    <row r="140" spans="2:41" s="11" customFormat="1" ht="15" x14ac:dyDescent="0.2">
      <c r="B140" s="89">
        <v>6</v>
      </c>
      <c r="C140" s="155">
        <v>54582</v>
      </c>
      <c r="D140" s="137">
        <v>7</v>
      </c>
      <c r="E140" s="155">
        <v>56053</v>
      </c>
      <c r="F140" s="137">
        <v>8</v>
      </c>
      <c r="G140" s="155">
        <v>57344</v>
      </c>
      <c r="AL140" s="13"/>
      <c r="AM140" s="13"/>
      <c r="AN140" s="13"/>
      <c r="AO140" s="13"/>
    </row>
    <row r="141" spans="2:41" s="11" customFormat="1" ht="15" x14ac:dyDescent="0.2">
      <c r="B141" s="89">
        <v>7</v>
      </c>
      <c r="C141" s="155">
        <v>56053</v>
      </c>
      <c r="D141" s="137">
        <v>8</v>
      </c>
      <c r="E141" s="155">
        <v>57344</v>
      </c>
      <c r="F141" s="137">
        <v>9</v>
      </c>
      <c r="G141" s="155">
        <v>58776</v>
      </c>
      <c r="AL141" s="13"/>
      <c r="AM141" s="13"/>
      <c r="AN141" s="13"/>
      <c r="AO141" s="13"/>
    </row>
    <row r="142" spans="2:41" s="11" customFormat="1" ht="15" x14ac:dyDescent="0.2">
      <c r="B142" s="89">
        <v>8</v>
      </c>
      <c r="C142" s="155">
        <v>57344</v>
      </c>
      <c r="D142" s="137">
        <v>9</v>
      </c>
      <c r="E142" s="155">
        <v>58776</v>
      </c>
      <c r="F142" s="137">
        <v>10</v>
      </c>
      <c r="G142" s="155">
        <v>60287</v>
      </c>
      <c r="AL142" s="13"/>
      <c r="AM142" s="13"/>
      <c r="AN142" s="13"/>
      <c r="AO142" s="13"/>
    </row>
    <row r="143" spans="2:41" s="11" customFormat="1" ht="15.75" x14ac:dyDescent="0.25">
      <c r="B143" s="192" t="s">
        <v>71</v>
      </c>
      <c r="C143" s="191"/>
      <c r="D143" s="192" t="s">
        <v>72</v>
      </c>
      <c r="E143" s="191"/>
      <c r="F143" s="192" t="s">
        <v>73</v>
      </c>
      <c r="G143" s="191"/>
      <c r="AL143" s="13"/>
      <c r="AM143" s="13"/>
      <c r="AN143" s="13"/>
      <c r="AO143" s="13"/>
    </row>
    <row r="144" spans="2:41" s="11" customFormat="1" ht="15" x14ac:dyDescent="0.2">
      <c r="B144" s="89">
        <v>7</v>
      </c>
      <c r="C144" s="155">
        <v>56053</v>
      </c>
      <c r="D144" s="137">
        <v>8</v>
      </c>
      <c r="E144" s="155">
        <v>57344</v>
      </c>
      <c r="F144" s="137">
        <v>9</v>
      </c>
      <c r="G144" s="155">
        <v>58776</v>
      </c>
      <c r="AL144" s="13"/>
      <c r="AM144" s="13"/>
      <c r="AN144" s="13"/>
      <c r="AO144" s="13"/>
    </row>
    <row r="145" spans="2:41" s="11" customFormat="1" ht="15" x14ac:dyDescent="0.2">
      <c r="B145" s="89">
        <v>8</v>
      </c>
      <c r="C145" s="155">
        <v>57344</v>
      </c>
      <c r="D145" s="137">
        <v>9</v>
      </c>
      <c r="E145" s="155">
        <v>58776</v>
      </c>
      <c r="F145" s="137">
        <v>10</v>
      </c>
      <c r="G145" s="155">
        <v>60287</v>
      </c>
      <c r="P145" s="78"/>
      <c r="Q145" s="78"/>
      <c r="R145" s="78"/>
      <c r="AL145" s="13"/>
      <c r="AM145" s="13"/>
      <c r="AN145" s="13"/>
      <c r="AO145" s="13"/>
    </row>
    <row r="146" spans="2:41" s="11" customFormat="1" ht="15" x14ac:dyDescent="0.2">
      <c r="B146" s="89">
        <v>9</v>
      </c>
      <c r="C146" s="155">
        <v>58776</v>
      </c>
      <c r="D146" s="137">
        <v>10</v>
      </c>
      <c r="E146" s="155">
        <v>60287</v>
      </c>
      <c r="F146" s="137">
        <v>11</v>
      </c>
      <c r="G146" s="155">
        <v>61854</v>
      </c>
      <c r="AL146" s="13"/>
      <c r="AM146" s="13"/>
      <c r="AN146" s="13"/>
      <c r="AO146" s="13"/>
    </row>
    <row r="147" spans="2:41" s="11" customFormat="1" ht="15" x14ac:dyDescent="0.2">
      <c r="B147" s="90">
        <v>10</v>
      </c>
      <c r="C147" s="155">
        <v>60287</v>
      </c>
      <c r="D147" s="137">
        <v>11</v>
      </c>
      <c r="E147" s="155">
        <v>61851</v>
      </c>
      <c r="F147" s="137">
        <v>12</v>
      </c>
      <c r="G147" s="155">
        <v>63276</v>
      </c>
      <c r="AL147" s="13"/>
      <c r="AM147" s="13"/>
      <c r="AN147" s="13"/>
      <c r="AO147" s="13"/>
    </row>
    <row r="148" spans="2:41" s="11" customFormat="1" ht="15" x14ac:dyDescent="0.2">
      <c r="B148" s="89">
        <v>11</v>
      </c>
      <c r="C148" s="155">
        <v>61851</v>
      </c>
      <c r="D148" s="137">
        <v>12</v>
      </c>
      <c r="E148" s="155">
        <v>63276</v>
      </c>
      <c r="F148" s="137">
        <v>13</v>
      </c>
      <c r="G148" s="155">
        <v>64857</v>
      </c>
      <c r="AL148" s="13"/>
      <c r="AM148" s="13"/>
      <c r="AN148" s="13"/>
      <c r="AO148" s="13"/>
    </row>
    <row r="149" spans="2:41" s="11" customFormat="1" ht="15.75" x14ac:dyDescent="0.25">
      <c r="B149" s="192" t="s">
        <v>74</v>
      </c>
      <c r="C149" s="191"/>
      <c r="D149" s="192" t="s">
        <v>75</v>
      </c>
      <c r="E149" s="191"/>
      <c r="F149" s="192" t="s">
        <v>76</v>
      </c>
      <c r="G149" s="191"/>
      <c r="AL149" s="13"/>
      <c r="AM149" s="13"/>
      <c r="AN149" s="13"/>
      <c r="AO149" s="13"/>
    </row>
    <row r="150" spans="2:41" s="11" customFormat="1" ht="15" x14ac:dyDescent="0.2">
      <c r="B150" s="90">
        <v>10</v>
      </c>
      <c r="C150" s="155">
        <v>60287</v>
      </c>
      <c r="D150" s="137">
        <v>11</v>
      </c>
      <c r="E150" s="155">
        <v>61851</v>
      </c>
      <c r="F150" s="137">
        <v>12</v>
      </c>
      <c r="G150" s="155">
        <v>63276</v>
      </c>
      <c r="AL150" s="13"/>
      <c r="AM150" s="13"/>
      <c r="AN150" s="13"/>
      <c r="AO150" s="13"/>
    </row>
    <row r="151" spans="2:41" s="11" customFormat="1" ht="15" x14ac:dyDescent="0.2">
      <c r="B151" s="89">
        <v>11</v>
      </c>
      <c r="C151" s="155">
        <v>61851</v>
      </c>
      <c r="D151" s="137">
        <v>12</v>
      </c>
      <c r="E151" s="155">
        <v>63276</v>
      </c>
      <c r="F151" s="137">
        <v>13</v>
      </c>
      <c r="G151" s="155">
        <v>64857</v>
      </c>
      <c r="AL151" s="13"/>
      <c r="AM151" s="13"/>
      <c r="AN151" s="13"/>
      <c r="AO151" s="13"/>
    </row>
    <row r="152" spans="2:41" s="11" customFormat="1" ht="15" x14ac:dyDescent="0.2">
      <c r="B152" s="89">
        <v>12</v>
      </c>
      <c r="C152" s="155">
        <v>63276</v>
      </c>
      <c r="D152" s="137">
        <v>13</v>
      </c>
      <c r="E152" s="155">
        <v>64857</v>
      </c>
      <c r="F152" s="137">
        <v>14</v>
      </c>
      <c r="G152" s="155">
        <v>66474</v>
      </c>
      <c r="AL152" s="13"/>
      <c r="AM152" s="13"/>
      <c r="AN152" s="13"/>
      <c r="AO152" s="13"/>
    </row>
    <row r="153" spans="2:41" s="11" customFormat="1" ht="15" x14ac:dyDescent="0.2">
      <c r="B153" s="89">
        <v>13</v>
      </c>
      <c r="C153" s="155">
        <v>64857</v>
      </c>
      <c r="D153" s="137">
        <v>14</v>
      </c>
      <c r="E153" s="155">
        <v>66474</v>
      </c>
      <c r="F153" s="137">
        <v>15</v>
      </c>
      <c r="G153" s="155">
        <v>68128</v>
      </c>
      <c r="AL153" s="13"/>
      <c r="AM153" s="13"/>
      <c r="AN153" s="13"/>
      <c r="AO153" s="13"/>
    </row>
    <row r="154" spans="2:41" s="11" customFormat="1" ht="15" x14ac:dyDescent="0.2">
      <c r="B154" s="90">
        <v>14</v>
      </c>
      <c r="C154" s="155">
        <v>66474</v>
      </c>
      <c r="D154" s="137">
        <v>15</v>
      </c>
      <c r="E154" s="155">
        <v>68128</v>
      </c>
      <c r="F154" s="137">
        <v>16</v>
      </c>
      <c r="G154" s="155">
        <v>69940</v>
      </c>
      <c r="AL154" s="13"/>
      <c r="AM154" s="13"/>
      <c r="AN154" s="13"/>
      <c r="AO154" s="13"/>
    </row>
    <row r="155" spans="2:41" s="11" customFormat="1" ht="15.75" x14ac:dyDescent="0.25">
      <c r="B155" s="201" t="s">
        <v>77</v>
      </c>
      <c r="C155" s="202"/>
      <c r="D155" s="201" t="s">
        <v>78</v>
      </c>
      <c r="E155" s="202"/>
      <c r="AL155" s="13"/>
      <c r="AM155" s="13"/>
      <c r="AN155" s="13"/>
      <c r="AO155" s="13"/>
    </row>
    <row r="156" spans="2:41" s="11" customFormat="1" ht="15" x14ac:dyDescent="0.2">
      <c r="B156" s="89">
        <v>13</v>
      </c>
      <c r="C156" s="155">
        <v>64857</v>
      </c>
      <c r="D156" s="137">
        <v>14</v>
      </c>
      <c r="E156" s="155">
        <v>66474</v>
      </c>
      <c r="AL156" s="13"/>
      <c r="AM156" s="13"/>
      <c r="AN156" s="13"/>
      <c r="AO156" s="13"/>
    </row>
    <row r="157" spans="2:41" s="11" customFormat="1" ht="15" x14ac:dyDescent="0.2">
      <c r="B157" s="90">
        <v>14</v>
      </c>
      <c r="C157" s="155">
        <v>66474</v>
      </c>
      <c r="D157" s="137">
        <v>15</v>
      </c>
      <c r="E157" s="155">
        <v>68128</v>
      </c>
      <c r="AL157" s="13"/>
      <c r="AM157" s="13"/>
      <c r="AN157" s="13"/>
      <c r="AO157" s="13"/>
    </row>
    <row r="158" spans="2:41" s="11" customFormat="1" ht="15" x14ac:dyDescent="0.2">
      <c r="B158" s="89">
        <v>15</v>
      </c>
      <c r="C158" s="155">
        <v>68128</v>
      </c>
      <c r="D158" s="137">
        <v>16</v>
      </c>
      <c r="E158" s="155">
        <v>69940</v>
      </c>
      <c r="F158" s="16"/>
      <c r="AL158" s="13"/>
      <c r="AM158" s="13"/>
      <c r="AN158" s="13"/>
      <c r="AO158" s="13"/>
    </row>
    <row r="159" spans="2:41" s="11" customFormat="1" ht="15" x14ac:dyDescent="0.2">
      <c r="B159" s="89">
        <v>16</v>
      </c>
      <c r="C159" s="155">
        <v>69940</v>
      </c>
      <c r="D159" s="137">
        <v>17</v>
      </c>
      <c r="E159" s="155">
        <v>71545</v>
      </c>
      <c r="F159" s="16"/>
      <c r="AL159" s="13"/>
      <c r="AM159" s="13"/>
      <c r="AN159" s="13"/>
      <c r="AO159" s="13"/>
    </row>
    <row r="160" spans="2:41" s="11" customFormat="1" ht="15" x14ac:dyDescent="0.2">
      <c r="B160" s="89">
        <v>17</v>
      </c>
      <c r="C160" s="155">
        <v>71545</v>
      </c>
      <c r="D160" s="137">
        <v>18</v>
      </c>
      <c r="E160" s="155">
        <v>73347</v>
      </c>
      <c r="F160" s="16"/>
      <c r="AL160" s="13"/>
      <c r="AM160" s="13"/>
      <c r="AN160" s="13"/>
      <c r="AO160" s="13"/>
    </row>
    <row r="161" spans="2:41" s="11" customFormat="1" ht="15" x14ac:dyDescent="0.2">
      <c r="F161" s="16"/>
      <c r="AL161" s="13"/>
      <c r="AM161" s="13"/>
      <c r="AN161" s="13"/>
      <c r="AO161" s="13"/>
    </row>
    <row r="162" spans="2:41" s="11" customFormat="1" ht="15" x14ac:dyDescent="0.2">
      <c r="F162" s="16"/>
      <c r="AL162" s="13"/>
      <c r="AM162" s="13"/>
      <c r="AN162" s="13"/>
      <c r="AO162" s="13"/>
    </row>
    <row r="163" spans="2:41" s="11" customFormat="1" ht="15.75" x14ac:dyDescent="0.25">
      <c r="B163" s="91" t="s">
        <v>123</v>
      </c>
      <c r="D163" s="15"/>
      <c r="E163" s="15"/>
      <c r="F163" s="16"/>
      <c r="AL163" s="13"/>
      <c r="AM163" s="13"/>
      <c r="AN163" s="13"/>
      <c r="AO163" s="13"/>
    </row>
    <row r="164" spans="2:41" s="11" customFormat="1" ht="15.75" x14ac:dyDescent="0.25">
      <c r="B164" s="19"/>
      <c r="D164" s="15"/>
      <c r="E164" s="15"/>
      <c r="F164" s="16"/>
      <c r="AL164" s="13"/>
      <c r="AM164" s="13"/>
      <c r="AN164" s="13"/>
      <c r="AO164" s="13"/>
    </row>
    <row r="165" spans="2:41" s="11" customFormat="1" ht="78.75" x14ac:dyDescent="0.25">
      <c r="B165" s="6" t="s">
        <v>1</v>
      </c>
      <c r="C165" s="92" t="s">
        <v>3</v>
      </c>
      <c r="D165" s="9" t="s">
        <v>4</v>
      </c>
      <c r="E165" s="12" t="s">
        <v>5</v>
      </c>
      <c r="F165" s="7" t="str">
        <f>G2</f>
        <v>Cyflog Byw yr Awr £10.90 o 01/04/2023 yna £12.00 o 01/01/2024</v>
      </c>
      <c r="I165" s="91"/>
      <c r="AL165" s="13"/>
      <c r="AM165" s="13"/>
      <c r="AN165" s="13"/>
      <c r="AO165" s="13"/>
    </row>
    <row r="166" spans="2:41" s="11" customFormat="1" ht="15" customHeight="1" x14ac:dyDescent="0.25">
      <c r="B166" s="18"/>
      <c r="C166" s="93" t="s">
        <v>79</v>
      </c>
      <c r="D166" s="94"/>
      <c r="E166" s="23"/>
      <c r="F166" s="95" t="str">
        <f>G3</f>
        <v>01/04/23 -  £21029</v>
      </c>
      <c r="AL166" s="13"/>
      <c r="AM166" s="13"/>
      <c r="AN166" s="13"/>
      <c r="AO166" s="13"/>
    </row>
    <row r="167" spans="2:41" s="11" customFormat="1" ht="15" x14ac:dyDescent="0.2">
      <c r="B167" s="96">
        <v>5</v>
      </c>
      <c r="C167" s="122">
        <v>29606</v>
      </c>
      <c r="D167" s="32">
        <v>2467.1666666666665</v>
      </c>
      <c r="E167" s="40">
        <v>15.345575712699002</v>
      </c>
      <c r="F167" s="16"/>
      <c r="H167" s="97"/>
      <c r="AL167" s="13"/>
      <c r="AM167" s="13"/>
      <c r="AN167" s="13"/>
      <c r="AO167" s="13"/>
    </row>
    <row r="168" spans="2:41" s="11" customFormat="1" ht="15" x14ac:dyDescent="0.2">
      <c r="B168" s="96">
        <v>7</v>
      </c>
      <c r="C168" s="122">
        <v>31528</v>
      </c>
      <c r="D168" s="32">
        <v>2627.34</v>
      </c>
      <c r="E168" s="40">
        <v>16.341799333580155</v>
      </c>
      <c r="F168" s="16"/>
      <c r="H168" s="98"/>
      <c r="AL168" s="13"/>
      <c r="AM168" s="13"/>
      <c r="AN168" s="13"/>
      <c r="AO168" s="13"/>
    </row>
    <row r="169" spans="2:41" s="11" customFormat="1" ht="15" x14ac:dyDescent="0.2">
      <c r="B169" s="96">
        <v>9</v>
      </c>
      <c r="C169" s="122">
        <v>35547</v>
      </c>
      <c r="D169" s="32">
        <v>2962.25</v>
      </c>
      <c r="E169" s="40">
        <v>18.42495372084413</v>
      </c>
      <c r="F169" s="16"/>
      <c r="H169" s="97"/>
      <c r="AL169" s="13"/>
      <c r="AM169" s="13"/>
      <c r="AN169" s="13"/>
      <c r="AO169" s="13"/>
    </row>
    <row r="170" spans="2:41" s="11" customFormat="1" ht="15" x14ac:dyDescent="0.2">
      <c r="B170" s="96">
        <v>10</v>
      </c>
      <c r="C170" s="122">
        <v>41344</v>
      </c>
      <c r="D170" s="32">
        <v>3445.34</v>
      </c>
      <c r="E170" s="40">
        <v>21.429692706405035</v>
      </c>
      <c r="F170" s="16"/>
      <c r="H170" s="97"/>
      <c r="AL170" s="13"/>
      <c r="AM170" s="13"/>
      <c r="AN170" s="13"/>
      <c r="AO170" s="13"/>
    </row>
    <row r="171" spans="2:41" s="11" customFormat="1" ht="15.75" x14ac:dyDescent="0.25">
      <c r="B171" s="18"/>
      <c r="C171" s="99"/>
      <c r="D171" s="20"/>
      <c r="E171" s="35"/>
      <c r="F171" s="16"/>
      <c r="H171" s="97"/>
      <c r="AL171" s="13"/>
      <c r="AM171" s="13"/>
      <c r="AN171" s="13"/>
      <c r="AO171" s="13"/>
    </row>
    <row r="172" spans="2:41" s="11" customFormat="1" ht="15" x14ac:dyDescent="0.2">
      <c r="H172" s="97"/>
      <c r="AL172" s="13"/>
      <c r="AM172" s="13"/>
      <c r="AN172" s="13"/>
      <c r="AO172" s="13"/>
    </row>
    <row r="173" spans="2:41" s="11" customFormat="1" ht="24.75" x14ac:dyDescent="0.25">
      <c r="B173" s="6" t="s">
        <v>1</v>
      </c>
      <c r="C173" s="100" t="s">
        <v>3</v>
      </c>
      <c r="D173" s="9" t="s">
        <v>4</v>
      </c>
      <c r="E173" s="12" t="s">
        <v>5</v>
      </c>
      <c r="H173" s="6" t="s">
        <v>1</v>
      </c>
      <c r="I173" s="100" t="s">
        <v>3</v>
      </c>
      <c r="J173" s="9" t="s">
        <v>4</v>
      </c>
      <c r="K173" s="12" t="s">
        <v>5</v>
      </c>
      <c r="AL173" s="13"/>
      <c r="AM173" s="13"/>
      <c r="AN173" s="13"/>
      <c r="AO173" s="13"/>
    </row>
    <row r="174" spans="2:41" s="11" customFormat="1" ht="15.75" x14ac:dyDescent="0.25">
      <c r="B174" s="101"/>
      <c r="C174" s="102" t="s">
        <v>80</v>
      </c>
      <c r="D174" s="103"/>
      <c r="E174" s="104"/>
      <c r="H174" s="98"/>
      <c r="AL174" s="13"/>
      <c r="AM174" s="13"/>
      <c r="AN174" s="13"/>
      <c r="AO174" s="13"/>
    </row>
    <row r="175" spans="2:41" s="11" customFormat="1" ht="15.75" x14ac:dyDescent="0.25">
      <c r="B175" s="105">
        <v>11</v>
      </c>
      <c r="C175" s="122">
        <v>27434</v>
      </c>
      <c r="D175" s="40">
        <f>SUM(C175/12)</f>
        <v>2286.1666666666665</v>
      </c>
      <c r="E175" s="33">
        <f>SUM(C175/365*7/37)</f>
        <v>14.219770455386895</v>
      </c>
      <c r="H175" s="101"/>
      <c r="I175" s="106" t="s">
        <v>81</v>
      </c>
      <c r="J175" s="107"/>
      <c r="K175" s="108"/>
      <c r="AL175" s="13"/>
      <c r="AM175" s="13"/>
      <c r="AN175" s="13"/>
      <c r="AO175" s="13"/>
    </row>
    <row r="176" spans="2:41" s="11" customFormat="1" ht="15" x14ac:dyDescent="0.2">
      <c r="B176" s="105">
        <v>12</v>
      </c>
      <c r="C176" s="122">
        <v>28501</v>
      </c>
      <c r="D176" s="40">
        <v>2375.09</v>
      </c>
      <c r="E176" s="33">
        <f t="shared" ref="E176:E208" si="12">SUM(C176/365*7/37)</f>
        <v>14.772824879674195</v>
      </c>
      <c r="H176" s="105">
        <v>5</v>
      </c>
      <c r="I176" s="164">
        <v>23496</v>
      </c>
      <c r="J176" s="40">
        <f>SUM(I176/12)</f>
        <v>1958</v>
      </c>
      <c r="K176" s="33">
        <f>SUM(I176/365*7/37)</f>
        <v>12.178600518326546</v>
      </c>
      <c r="AL176" s="13"/>
      <c r="AM176" s="13"/>
      <c r="AN176" s="13"/>
      <c r="AO176" s="13"/>
    </row>
    <row r="177" spans="2:41" s="11" customFormat="1" ht="15" x14ac:dyDescent="0.2">
      <c r="B177" s="105">
        <v>13</v>
      </c>
      <c r="C177" s="122">
        <v>29606</v>
      </c>
      <c r="D177" s="40">
        <f t="shared" ref="D177:D208" si="13">SUM(C177/12)</f>
        <v>2467.1666666666665</v>
      </c>
      <c r="E177" s="33">
        <f t="shared" si="12"/>
        <v>15.345575712699002</v>
      </c>
      <c r="H177" s="105">
        <v>6</v>
      </c>
      <c r="I177" s="164">
        <v>23825</v>
      </c>
      <c r="J177" s="40">
        <f t="shared" ref="J177:J195" si="14">SUM(I177/12)</f>
        <v>1985.4166666666667</v>
      </c>
      <c r="K177" s="33">
        <f t="shared" ref="K177:K195" si="15">SUM(I177/365*7/37)</f>
        <v>12.34912995186968</v>
      </c>
      <c r="AL177" s="13"/>
      <c r="AM177" s="13"/>
      <c r="AN177" s="13"/>
      <c r="AO177" s="13"/>
    </row>
    <row r="178" spans="2:41" s="11" customFormat="1" ht="15" x14ac:dyDescent="0.2">
      <c r="B178" s="105">
        <v>14</v>
      </c>
      <c r="C178" s="122">
        <v>30750</v>
      </c>
      <c r="D178" s="40">
        <f t="shared" si="13"/>
        <v>2562.5</v>
      </c>
      <c r="E178" s="33">
        <f t="shared" si="12"/>
        <v>15.938541281007032</v>
      </c>
      <c r="H178" s="105">
        <v>7</v>
      </c>
      <c r="I178" s="164">
        <v>24121</v>
      </c>
      <c r="J178" s="40">
        <v>2010.09</v>
      </c>
      <c r="K178" s="33">
        <f t="shared" si="15"/>
        <v>12.502554609403925</v>
      </c>
      <c r="AL178" s="13"/>
      <c r="AM178" s="13"/>
      <c r="AN178" s="13"/>
      <c r="AO178" s="13"/>
    </row>
    <row r="179" spans="2:41" s="11" customFormat="1" ht="15" x14ac:dyDescent="0.2">
      <c r="B179" s="109"/>
      <c r="C179" s="123"/>
      <c r="D179" s="125"/>
      <c r="E179" s="126"/>
      <c r="H179" s="105">
        <v>8</v>
      </c>
      <c r="I179" s="164">
        <v>24799</v>
      </c>
      <c r="J179" s="40">
        <v>2066.59</v>
      </c>
      <c r="K179" s="33">
        <f t="shared" si="15"/>
        <v>12.853980007404665</v>
      </c>
      <c r="AL179" s="13"/>
      <c r="AM179" s="13"/>
      <c r="AN179" s="13"/>
      <c r="AO179" s="13"/>
    </row>
    <row r="180" spans="2:41" s="11" customFormat="1" ht="15.75" x14ac:dyDescent="0.25">
      <c r="B180" s="101"/>
      <c r="C180" s="124" t="s">
        <v>82</v>
      </c>
      <c r="D180" s="127"/>
      <c r="E180" s="128"/>
      <c r="H180" s="105">
        <v>9</v>
      </c>
      <c r="I180" s="164">
        <v>25664</v>
      </c>
      <c r="J180" s="40">
        <f t="shared" si="14"/>
        <v>2138.6666666666665</v>
      </c>
      <c r="K180" s="33">
        <f t="shared" si="15"/>
        <v>13.302332469455758</v>
      </c>
      <c r="AL180" s="13"/>
      <c r="AM180" s="13"/>
      <c r="AN180" s="13"/>
      <c r="AO180" s="13"/>
    </row>
    <row r="181" spans="2:41" s="11" customFormat="1" ht="15" x14ac:dyDescent="0.2">
      <c r="B181" s="105">
        <v>18</v>
      </c>
      <c r="C181" s="122">
        <v>33946</v>
      </c>
      <c r="D181" s="40">
        <v>2828.84</v>
      </c>
      <c r="E181" s="33">
        <f t="shared" si="12"/>
        <v>17.59511292114032</v>
      </c>
      <c r="H181" s="105">
        <v>10</v>
      </c>
      <c r="I181" s="164">
        <v>26341</v>
      </c>
      <c r="J181" s="40">
        <v>2195.09</v>
      </c>
      <c r="K181" s="33">
        <f t="shared" si="15"/>
        <v>13.653239540910773</v>
      </c>
      <c r="AL181" s="13"/>
      <c r="AM181" s="13"/>
      <c r="AN181" s="13"/>
      <c r="AO181" s="13"/>
    </row>
    <row r="182" spans="2:41" s="11" customFormat="1" ht="15" x14ac:dyDescent="0.2">
      <c r="B182" s="105">
        <v>19</v>
      </c>
      <c r="C182" s="122">
        <v>34745</v>
      </c>
      <c r="D182" s="40">
        <f t="shared" si="13"/>
        <v>2895.4166666666665</v>
      </c>
      <c r="E182" s="33">
        <f t="shared" si="12"/>
        <v>18.00925583117364</v>
      </c>
      <c r="F182" s="16"/>
      <c r="H182" s="105">
        <v>11</v>
      </c>
      <c r="I182" s="164">
        <v>27434</v>
      </c>
      <c r="J182" s="40">
        <f t="shared" si="14"/>
        <v>2286.1666666666665</v>
      </c>
      <c r="K182" s="33">
        <f t="shared" si="15"/>
        <v>14.219770455386895</v>
      </c>
      <c r="AL182" s="13"/>
      <c r="AM182" s="13"/>
      <c r="AN182" s="13"/>
      <c r="AO182" s="13"/>
    </row>
    <row r="183" spans="2:41" s="11" customFormat="1" ht="15" x14ac:dyDescent="0.2">
      <c r="B183" s="105">
        <v>20</v>
      </c>
      <c r="C183" s="122">
        <v>35547</v>
      </c>
      <c r="D183" s="40">
        <f t="shared" si="13"/>
        <v>2962.25</v>
      </c>
      <c r="E183" s="33">
        <f t="shared" si="12"/>
        <v>18.42495372084413</v>
      </c>
      <c r="F183" s="16"/>
      <c r="H183" s="105">
        <v>12</v>
      </c>
      <c r="I183" s="164">
        <v>28501</v>
      </c>
      <c r="J183" s="40">
        <v>2375.09</v>
      </c>
      <c r="K183" s="33">
        <f t="shared" si="15"/>
        <v>14.772824879674195</v>
      </c>
      <c r="AL183" s="13"/>
      <c r="AM183" s="13"/>
      <c r="AN183" s="13"/>
      <c r="AO183" s="13"/>
    </row>
    <row r="184" spans="2:41" s="11" customFormat="1" ht="15" x14ac:dyDescent="0.2">
      <c r="B184" s="105">
        <v>21</v>
      </c>
      <c r="C184" s="122">
        <v>36447</v>
      </c>
      <c r="D184" s="40">
        <f t="shared" si="13"/>
        <v>3037.25</v>
      </c>
      <c r="E184" s="33">
        <f t="shared" si="12"/>
        <v>18.891447611995556</v>
      </c>
      <c r="F184" s="16"/>
      <c r="H184" s="105">
        <v>13</v>
      </c>
      <c r="I184" s="164">
        <v>29606</v>
      </c>
      <c r="J184" s="40">
        <f t="shared" si="14"/>
        <v>2467.1666666666665</v>
      </c>
      <c r="K184" s="33">
        <f t="shared" si="15"/>
        <v>15.345575712699002</v>
      </c>
      <c r="AL184" s="13"/>
      <c r="AM184" s="13"/>
      <c r="AN184" s="13"/>
      <c r="AO184" s="13"/>
    </row>
    <row r="185" spans="2:41" s="11" customFormat="1" ht="15" x14ac:dyDescent="0.2">
      <c r="B185" s="110"/>
      <c r="C185" s="129"/>
      <c r="D185" s="125"/>
      <c r="E185" s="126"/>
      <c r="F185" s="16"/>
      <c r="H185" s="105">
        <v>14</v>
      </c>
      <c r="I185" s="164">
        <v>30750</v>
      </c>
      <c r="J185" s="40">
        <f t="shared" si="14"/>
        <v>2562.5</v>
      </c>
      <c r="K185" s="33">
        <f t="shared" si="15"/>
        <v>15.938541281007032</v>
      </c>
      <c r="AL185" s="13"/>
      <c r="AM185" s="13"/>
      <c r="AN185" s="13"/>
      <c r="AO185" s="13"/>
    </row>
    <row r="186" spans="2:41" s="11" customFormat="1" ht="15.75" x14ac:dyDescent="0.25">
      <c r="B186" s="101"/>
      <c r="C186" s="124" t="s">
        <v>83</v>
      </c>
      <c r="D186" s="127"/>
      <c r="E186" s="128"/>
      <c r="F186" s="16"/>
      <c r="H186" s="105">
        <v>15</v>
      </c>
      <c r="I186" s="164">
        <v>31528</v>
      </c>
      <c r="J186" s="40">
        <v>2627.34</v>
      </c>
      <c r="K186" s="33">
        <f t="shared" si="15"/>
        <v>16.341799333580155</v>
      </c>
      <c r="AL186" s="13"/>
      <c r="AM186" s="13"/>
      <c r="AN186" s="13"/>
      <c r="AO186" s="13"/>
    </row>
    <row r="187" spans="2:41" s="11" customFormat="1" ht="15" x14ac:dyDescent="0.2">
      <c r="B187" s="105">
        <v>20</v>
      </c>
      <c r="C187" s="164">
        <v>35547</v>
      </c>
      <c r="D187" s="40">
        <f t="shared" si="13"/>
        <v>2962.25</v>
      </c>
      <c r="E187" s="33">
        <f t="shared" si="12"/>
        <v>18.42495372084413</v>
      </c>
      <c r="F187" s="16"/>
      <c r="H187" s="105">
        <v>16</v>
      </c>
      <c r="I187" s="164">
        <v>32341</v>
      </c>
      <c r="J187" s="40">
        <v>2695.09</v>
      </c>
      <c r="K187" s="33">
        <f t="shared" si="15"/>
        <v>16.76319881525361</v>
      </c>
      <c r="AL187" s="13"/>
      <c r="AM187" s="13"/>
      <c r="AN187" s="13"/>
      <c r="AO187" s="13"/>
    </row>
    <row r="188" spans="2:41" s="11" customFormat="1" ht="15" x14ac:dyDescent="0.2">
      <c r="B188" s="105">
        <v>21</v>
      </c>
      <c r="C188" s="164">
        <v>36447</v>
      </c>
      <c r="D188" s="40">
        <f t="shared" si="13"/>
        <v>3037.25</v>
      </c>
      <c r="E188" s="33">
        <f t="shared" si="12"/>
        <v>18.891447611995556</v>
      </c>
      <c r="F188" s="16"/>
      <c r="H188" s="105">
        <v>17</v>
      </c>
      <c r="I188" s="164">
        <v>33141</v>
      </c>
      <c r="J188" s="40">
        <f t="shared" si="14"/>
        <v>2761.75</v>
      </c>
      <c r="K188" s="33">
        <f t="shared" si="15"/>
        <v>17.177860051832653</v>
      </c>
      <c r="AL188" s="13"/>
      <c r="AM188" s="13"/>
      <c r="AN188" s="13"/>
      <c r="AO188" s="13"/>
    </row>
    <row r="189" spans="2:41" s="11" customFormat="1" ht="15" x14ac:dyDescent="0.2">
      <c r="B189" s="105">
        <v>22</v>
      </c>
      <c r="C189" s="164">
        <v>37467</v>
      </c>
      <c r="D189" s="40">
        <f t="shared" si="13"/>
        <v>3122.25</v>
      </c>
      <c r="E189" s="33">
        <f t="shared" si="12"/>
        <v>19.42014068863384</v>
      </c>
      <c r="F189" s="16"/>
      <c r="H189" s="105">
        <v>18</v>
      </c>
      <c r="I189" s="164">
        <v>33946</v>
      </c>
      <c r="J189" s="40">
        <v>2828.84</v>
      </c>
      <c r="K189" s="33">
        <f t="shared" si="15"/>
        <v>17.59511292114032</v>
      </c>
      <c r="AL189" s="13"/>
      <c r="AM189" s="13"/>
      <c r="AN189" s="13"/>
      <c r="AO189" s="13"/>
    </row>
    <row r="190" spans="2:41" s="11" customFormat="1" ht="15" x14ac:dyDescent="0.2">
      <c r="B190" s="105">
        <v>23</v>
      </c>
      <c r="C190" s="164">
        <v>38461</v>
      </c>
      <c r="D190" s="40">
        <v>3205.09</v>
      </c>
      <c r="E190" s="33">
        <f t="shared" si="12"/>
        <v>19.935357275083302</v>
      </c>
      <c r="F190" s="16"/>
      <c r="H190" s="105">
        <v>19</v>
      </c>
      <c r="I190" s="164">
        <v>34745</v>
      </c>
      <c r="J190" s="40">
        <f t="shared" si="14"/>
        <v>2895.4166666666665</v>
      </c>
      <c r="K190" s="33">
        <f t="shared" si="15"/>
        <v>18.00925583117364</v>
      </c>
      <c r="AL190" s="13"/>
      <c r="AM190" s="13"/>
      <c r="AN190" s="13"/>
      <c r="AO190" s="13"/>
    </row>
    <row r="191" spans="2:41" s="11" customFormat="1" ht="15" x14ac:dyDescent="0.2">
      <c r="B191" s="109"/>
      <c r="C191" s="129"/>
      <c r="D191" s="125"/>
      <c r="E191" s="126"/>
      <c r="F191" s="16"/>
      <c r="H191" s="105">
        <v>20</v>
      </c>
      <c r="I191" s="164">
        <v>35547</v>
      </c>
      <c r="J191" s="40">
        <f t="shared" si="14"/>
        <v>2962.25</v>
      </c>
      <c r="K191" s="33">
        <f t="shared" si="15"/>
        <v>18.42495372084413</v>
      </c>
      <c r="AL191" s="13"/>
      <c r="AM191" s="13"/>
      <c r="AN191" s="13"/>
      <c r="AO191" s="13"/>
    </row>
    <row r="192" spans="2:41" s="11" customFormat="1" ht="15.75" x14ac:dyDescent="0.25">
      <c r="B192" s="101"/>
      <c r="C192" s="124" t="s">
        <v>84</v>
      </c>
      <c r="D192" s="127"/>
      <c r="E192" s="128"/>
      <c r="F192" s="16"/>
      <c r="H192" s="105">
        <v>21</v>
      </c>
      <c r="I192" s="164">
        <v>36447</v>
      </c>
      <c r="J192" s="40">
        <f t="shared" si="14"/>
        <v>3037.25</v>
      </c>
      <c r="K192" s="33">
        <f t="shared" si="15"/>
        <v>18.891447611995556</v>
      </c>
      <c r="AL192" s="13"/>
      <c r="AM192" s="13"/>
      <c r="AN192" s="13"/>
      <c r="AO192" s="13"/>
    </row>
    <row r="193" spans="2:41" s="11" customFormat="1" ht="15" x14ac:dyDescent="0.2">
      <c r="B193" s="105">
        <v>22</v>
      </c>
      <c r="C193" s="164">
        <v>37467</v>
      </c>
      <c r="D193" s="40">
        <f t="shared" si="13"/>
        <v>3122.25</v>
      </c>
      <c r="E193" s="33">
        <f t="shared" si="12"/>
        <v>19.42014068863384</v>
      </c>
      <c r="F193" s="16"/>
      <c r="H193" s="105">
        <v>22</v>
      </c>
      <c r="I193" s="164">
        <v>37467</v>
      </c>
      <c r="J193" s="40">
        <f t="shared" si="14"/>
        <v>3122.25</v>
      </c>
      <c r="K193" s="33">
        <f t="shared" si="15"/>
        <v>19.42014068863384</v>
      </c>
      <c r="AL193" s="13"/>
      <c r="AM193" s="13"/>
      <c r="AN193" s="13"/>
      <c r="AO193" s="13"/>
    </row>
    <row r="194" spans="2:41" s="11" customFormat="1" ht="15" x14ac:dyDescent="0.2">
      <c r="B194" s="105">
        <v>23</v>
      </c>
      <c r="C194" s="164">
        <v>38461</v>
      </c>
      <c r="D194" s="40">
        <v>3205.09</v>
      </c>
      <c r="E194" s="33">
        <f t="shared" si="12"/>
        <v>19.935357275083302</v>
      </c>
      <c r="F194" s="16"/>
      <c r="H194" s="105">
        <v>23</v>
      </c>
      <c r="I194" s="164">
        <v>38461</v>
      </c>
      <c r="J194" s="40">
        <v>3205.09</v>
      </c>
      <c r="K194" s="33">
        <f t="shared" si="15"/>
        <v>19.935357275083302</v>
      </c>
      <c r="AL194" s="13"/>
      <c r="AM194" s="13"/>
      <c r="AN194" s="13"/>
      <c r="AO194" s="13"/>
    </row>
    <row r="195" spans="2:41" s="11" customFormat="1" ht="15" x14ac:dyDescent="0.2">
      <c r="B195" s="105">
        <v>24</v>
      </c>
      <c r="C195" s="164">
        <v>39459</v>
      </c>
      <c r="D195" s="40">
        <f t="shared" si="13"/>
        <v>3288.25</v>
      </c>
      <c r="E195" s="33">
        <f t="shared" si="12"/>
        <v>20.452647167715657</v>
      </c>
      <c r="F195" s="16"/>
      <c r="H195" s="105">
        <v>24</v>
      </c>
      <c r="I195" s="164">
        <v>39459</v>
      </c>
      <c r="J195" s="40">
        <f t="shared" si="14"/>
        <v>3288.25</v>
      </c>
      <c r="K195" s="33">
        <f t="shared" si="15"/>
        <v>20.452647167715657</v>
      </c>
      <c r="AL195" s="13"/>
      <c r="AM195" s="13"/>
      <c r="AN195" s="13"/>
      <c r="AO195" s="13"/>
    </row>
    <row r="196" spans="2:41" s="11" customFormat="1" ht="15" x14ac:dyDescent="0.2">
      <c r="B196" s="105">
        <v>25</v>
      </c>
      <c r="C196" s="164">
        <v>40465</v>
      </c>
      <c r="D196" s="40">
        <v>3372.09</v>
      </c>
      <c r="E196" s="33">
        <f t="shared" si="12"/>
        <v>20.97408367271381</v>
      </c>
      <c r="F196" s="16"/>
      <c r="AL196" s="13"/>
      <c r="AM196" s="13"/>
      <c r="AN196" s="13"/>
      <c r="AO196" s="13"/>
    </row>
    <row r="197" spans="2:41" s="11" customFormat="1" ht="15" x14ac:dyDescent="0.2">
      <c r="B197" s="109"/>
      <c r="C197" s="129"/>
      <c r="D197" s="125"/>
      <c r="E197" s="126"/>
      <c r="F197" s="16"/>
      <c r="L197" s="111"/>
      <c r="AL197" s="13"/>
      <c r="AM197" s="13"/>
      <c r="AN197" s="13"/>
      <c r="AO197" s="13"/>
    </row>
    <row r="198" spans="2:41" s="11" customFormat="1" ht="15.75" x14ac:dyDescent="0.25">
      <c r="B198" s="112"/>
      <c r="C198" s="130" t="s">
        <v>85</v>
      </c>
      <c r="D198" s="127"/>
      <c r="E198" s="128"/>
      <c r="F198" s="16"/>
      <c r="AL198" s="13"/>
      <c r="AM198" s="13"/>
      <c r="AN198" s="13"/>
      <c r="AO198" s="13"/>
    </row>
    <row r="199" spans="2:41" s="11" customFormat="1" ht="15" x14ac:dyDescent="0.2">
      <c r="B199" s="113">
        <v>24</v>
      </c>
      <c r="C199" s="164">
        <v>39459</v>
      </c>
      <c r="D199" s="40">
        <f t="shared" si="13"/>
        <v>3288.25</v>
      </c>
      <c r="E199" s="33">
        <f t="shared" si="12"/>
        <v>20.452647167715657</v>
      </c>
      <c r="F199" s="16"/>
      <c r="AL199" s="13"/>
      <c r="AM199" s="13"/>
      <c r="AN199" s="13"/>
      <c r="AO199" s="13"/>
    </row>
    <row r="200" spans="2:41" s="11" customFormat="1" ht="15" x14ac:dyDescent="0.2">
      <c r="B200" s="105">
        <v>25</v>
      </c>
      <c r="C200" s="164">
        <v>40465</v>
      </c>
      <c r="D200" s="40">
        <v>3372.09</v>
      </c>
      <c r="E200" s="33">
        <f t="shared" si="12"/>
        <v>20.97408367271381</v>
      </c>
      <c r="F200" s="16"/>
      <c r="H200" s="97"/>
      <c r="AL200" s="13"/>
      <c r="AM200" s="13"/>
      <c r="AN200" s="13"/>
      <c r="AO200" s="13"/>
    </row>
    <row r="201" spans="2:41" s="11" customFormat="1" ht="15" x14ac:dyDescent="0.2">
      <c r="B201" s="114">
        <v>26</v>
      </c>
      <c r="C201" s="164">
        <v>41470</v>
      </c>
      <c r="D201" s="40">
        <v>3455.84</v>
      </c>
      <c r="E201" s="33">
        <f t="shared" si="12"/>
        <v>21.495001851166233</v>
      </c>
      <c r="F201" s="16"/>
      <c r="H201" s="97"/>
      <c r="AL201" s="13"/>
      <c r="AM201" s="13"/>
      <c r="AN201" s="13"/>
      <c r="AO201" s="13"/>
    </row>
    <row r="202" spans="2:41" s="11" customFormat="1" ht="15" x14ac:dyDescent="0.2">
      <c r="B202" s="105">
        <v>27</v>
      </c>
      <c r="C202" s="164">
        <v>42475</v>
      </c>
      <c r="D202" s="40">
        <v>3539.59</v>
      </c>
      <c r="E202" s="33">
        <f t="shared" si="12"/>
        <v>22.015920029618663</v>
      </c>
      <c r="F202" s="16"/>
      <c r="H202" s="97"/>
      <c r="AL202" s="13"/>
      <c r="AM202" s="13"/>
      <c r="AN202" s="13"/>
      <c r="AO202" s="13"/>
    </row>
    <row r="203" spans="2:41" s="11" customFormat="1" ht="15" x14ac:dyDescent="0.2">
      <c r="B203" s="13"/>
      <c r="C203" s="115"/>
      <c r="D203" s="125"/>
      <c r="E203" s="126"/>
      <c r="F203" s="16"/>
      <c r="H203" s="97"/>
      <c r="AL203" s="13"/>
      <c r="AM203" s="13"/>
      <c r="AN203" s="13"/>
      <c r="AO203" s="13"/>
    </row>
    <row r="204" spans="2:41" s="11" customFormat="1" ht="15.75" x14ac:dyDescent="0.25">
      <c r="B204" s="101"/>
      <c r="C204" s="124" t="s">
        <v>86</v>
      </c>
      <c r="D204" s="127"/>
      <c r="E204" s="128"/>
      <c r="F204" s="16"/>
      <c r="H204" s="97"/>
      <c r="AL204" s="13"/>
      <c r="AM204" s="13"/>
      <c r="AN204" s="13"/>
      <c r="AO204" s="13"/>
    </row>
    <row r="205" spans="2:41" s="11" customFormat="1" ht="15" x14ac:dyDescent="0.2">
      <c r="B205" s="105">
        <v>27</v>
      </c>
      <c r="C205" s="164">
        <v>42475</v>
      </c>
      <c r="D205" s="40">
        <v>3539.59</v>
      </c>
      <c r="E205" s="33">
        <f t="shared" si="12"/>
        <v>22.015920029618663</v>
      </c>
      <c r="F205" s="16"/>
      <c r="H205" s="97"/>
      <c r="AL205" s="13"/>
      <c r="AM205" s="13"/>
      <c r="AN205" s="13"/>
      <c r="AO205" s="13"/>
    </row>
    <row r="206" spans="2:41" s="11" customFormat="1" ht="15" x14ac:dyDescent="0.2">
      <c r="B206" s="105">
        <v>28</v>
      </c>
      <c r="C206" s="164">
        <v>43493</v>
      </c>
      <c r="D206" s="40">
        <f t="shared" si="13"/>
        <v>3624.4166666666665</v>
      </c>
      <c r="E206" s="33">
        <f t="shared" si="12"/>
        <v>22.543576453165496</v>
      </c>
      <c r="F206" s="16"/>
      <c r="H206" s="97"/>
      <c r="AL206" s="13"/>
      <c r="AM206" s="13"/>
      <c r="AN206" s="13"/>
      <c r="AO206" s="13"/>
    </row>
    <row r="207" spans="2:41" s="11" customFormat="1" ht="15" x14ac:dyDescent="0.2">
      <c r="B207" s="105">
        <v>29</v>
      </c>
      <c r="C207" s="164">
        <v>44502</v>
      </c>
      <c r="D207" s="40">
        <f t="shared" si="13"/>
        <v>3708.5</v>
      </c>
      <c r="E207" s="33">
        <f t="shared" si="12"/>
        <v>23.066567937800812</v>
      </c>
      <c r="F207" s="16"/>
      <c r="H207" s="97"/>
      <c r="AL207" s="13"/>
      <c r="AM207" s="13"/>
      <c r="AN207" s="13"/>
      <c r="AO207" s="13"/>
    </row>
    <row r="208" spans="2:41" s="11" customFormat="1" ht="15" x14ac:dyDescent="0.2">
      <c r="B208" s="113">
        <v>30</v>
      </c>
      <c r="C208" s="164">
        <v>45513</v>
      </c>
      <c r="D208" s="40">
        <f t="shared" si="13"/>
        <v>3792.75</v>
      </c>
      <c r="E208" s="33">
        <f t="shared" si="12"/>
        <v>23.590596075527582</v>
      </c>
      <c r="F208" s="16"/>
      <c r="H208" s="97"/>
      <c r="AL208" s="13"/>
      <c r="AM208" s="13"/>
      <c r="AN208" s="13"/>
      <c r="AO208" s="13"/>
    </row>
    <row r="209" spans="2:41" s="11" customFormat="1" ht="15" x14ac:dyDescent="0.2">
      <c r="B209" s="116"/>
      <c r="C209" s="117"/>
      <c r="D209" s="20"/>
      <c r="E209" s="35"/>
      <c r="F209" s="16"/>
      <c r="H209" s="97"/>
      <c r="AL209" s="13"/>
      <c r="AM209" s="13"/>
      <c r="AN209" s="13"/>
      <c r="AO209" s="13"/>
    </row>
    <row r="210" spans="2:41" s="11" customFormat="1" ht="15" x14ac:dyDescent="0.2">
      <c r="C210" s="81"/>
      <c r="D210" s="15"/>
      <c r="E210" s="15"/>
      <c r="F210" s="16"/>
      <c r="H210" s="118"/>
      <c r="I210" s="118"/>
      <c r="J210" s="118"/>
      <c r="K210" s="118"/>
      <c r="L210" s="119"/>
      <c r="AL210" s="13"/>
      <c r="AM210" s="13"/>
      <c r="AN210" s="13"/>
      <c r="AO210" s="13"/>
    </row>
    <row r="211" spans="2:41" s="11" customFormat="1" ht="15" x14ac:dyDescent="0.2">
      <c r="D211" s="15"/>
      <c r="E211" s="15"/>
      <c r="F211" s="16"/>
      <c r="AL211" s="13"/>
      <c r="AM211" s="13"/>
      <c r="AN211" s="13"/>
      <c r="AO211" s="13"/>
    </row>
    <row r="212" spans="2:41" s="11" customFormat="1" ht="15" x14ac:dyDescent="0.2">
      <c r="D212" s="15"/>
      <c r="E212" s="15"/>
      <c r="F212" s="16"/>
      <c r="AL212" s="13"/>
      <c r="AM212" s="13"/>
      <c r="AN212" s="13"/>
      <c r="AO212" s="13"/>
    </row>
    <row r="213" spans="2:41" s="11" customFormat="1" ht="15" x14ac:dyDescent="0.2">
      <c r="D213" s="15"/>
      <c r="E213" s="15"/>
      <c r="F213" s="16"/>
      <c r="AL213" s="13"/>
      <c r="AM213" s="13"/>
      <c r="AN213" s="13"/>
      <c r="AO213" s="13"/>
    </row>
    <row r="214" spans="2:41" s="11" customFormat="1" ht="15" x14ac:dyDescent="0.2">
      <c r="D214" s="15"/>
      <c r="E214" s="15"/>
      <c r="F214" s="16"/>
      <c r="AL214" s="13"/>
      <c r="AM214" s="13"/>
      <c r="AN214" s="13"/>
      <c r="AO214" s="13"/>
    </row>
    <row r="215" spans="2:41" s="11" customFormat="1" ht="15.75" x14ac:dyDescent="0.25">
      <c r="B215" s="91" t="s">
        <v>124</v>
      </c>
      <c r="D215" s="15"/>
      <c r="E215" s="15"/>
      <c r="F215" s="16"/>
      <c r="AL215" s="13"/>
      <c r="AM215" s="13"/>
      <c r="AN215" s="13"/>
      <c r="AO215" s="13"/>
    </row>
    <row r="216" spans="2:41" s="11" customFormat="1" ht="15.75" x14ac:dyDescent="0.25">
      <c r="B216" s="19"/>
      <c r="D216" s="15"/>
      <c r="E216" s="15"/>
      <c r="F216" s="16"/>
      <c r="AL216" s="13"/>
      <c r="AM216" s="13"/>
      <c r="AN216" s="13"/>
      <c r="AO216" s="13"/>
    </row>
    <row r="217" spans="2:41" s="11" customFormat="1" ht="24.75" x14ac:dyDescent="0.25">
      <c r="B217" s="6" t="s">
        <v>1</v>
      </c>
      <c r="C217" s="100" t="s">
        <v>3</v>
      </c>
      <c r="D217" s="9" t="s">
        <v>4</v>
      </c>
      <c r="E217" s="12" t="s">
        <v>5</v>
      </c>
      <c r="F217" s="120"/>
      <c r="I217" s="19"/>
      <c r="J217" s="203" t="s">
        <v>3</v>
      </c>
      <c r="K217" s="205" t="s">
        <v>4</v>
      </c>
      <c r="L217" s="207" t="s">
        <v>5</v>
      </c>
      <c r="AL217" s="13"/>
      <c r="AM217" s="13"/>
      <c r="AN217" s="13"/>
      <c r="AO217" s="13"/>
    </row>
    <row r="218" spans="2:41" s="11" customFormat="1" ht="15.75" x14ac:dyDescent="0.25">
      <c r="B218" s="18"/>
      <c r="C218" s="121" t="s">
        <v>87</v>
      </c>
      <c r="D218" s="20"/>
      <c r="E218" s="23"/>
      <c r="I218" s="6" t="s">
        <v>1</v>
      </c>
      <c r="J218" s="204"/>
      <c r="K218" s="206"/>
      <c r="L218" s="206"/>
      <c r="AL218" s="13"/>
      <c r="AM218" s="13"/>
      <c r="AN218" s="13"/>
      <c r="AO218" s="13"/>
    </row>
    <row r="219" spans="2:41" s="11" customFormat="1" ht="21" customHeight="1" x14ac:dyDescent="0.25">
      <c r="B219" s="96">
        <v>1</v>
      </c>
      <c r="C219" s="165">
        <v>40540</v>
      </c>
      <c r="D219" s="166">
        <v>3378.34</v>
      </c>
      <c r="E219" s="33">
        <v>21.012958163643095</v>
      </c>
      <c r="F219" s="35"/>
      <c r="I219" s="18"/>
      <c r="J219" s="58" t="s">
        <v>88</v>
      </c>
      <c r="K219" s="20"/>
      <c r="L219" s="23"/>
      <c r="AL219" s="13"/>
      <c r="AM219" s="13"/>
      <c r="AN219" s="13"/>
      <c r="AO219" s="13"/>
    </row>
    <row r="220" spans="2:41" s="11" customFormat="1" ht="15" x14ac:dyDescent="0.2">
      <c r="B220" s="96">
        <v>2</v>
      </c>
      <c r="C220" s="165">
        <v>41920</v>
      </c>
      <c r="D220" s="166">
        <v>3493.34</v>
      </c>
      <c r="E220" s="33">
        <v>21.728248796741948</v>
      </c>
      <c r="F220" s="35"/>
      <c r="I220" s="96">
        <v>2</v>
      </c>
      <c r="J220" s="165">
        <v>35228</v>
      </c>
      <c r="K220" s="166">
        <v>2935.67</v>
      </c>
      <c r="L220" s="33">
        <v>18.259607552758236</v>
      </c>
      <c r="AL220" s="13"/>
      <c r="AM220" s="13"/>
      <c r="AN220" s="13"/>
      <c r="AO220" s="13"/>
    </row>
    <row r="221" spans="2:41" s="11" customFormat="1" ht="15" x14ac:dyDescent="0.2">
      <c r="B221" s="96">
        <v>3</v>
      </c>
      <c r="C221" s="165">
        <v>43224</v>
      </c>
      <c r="D221" s="166">
        <v>3602</v>
      </c>
      <c r="E221" s="33">
        <v>22.404146612365789</v>
      </c>
      <c r="F221" s="16"/>
      <c r="I221" s="96">
        <v>3</v>
      </c>
      <c r="J221" s="165">
        <v>36531</v>
      </c>
      <c r="K221" s="166">
        <v>3044.25</v>
      </c>
      <c r="L221" s="33">
        <v>18.934987041836358</v>
      </c>
      <c r="AL221" s="13"/>
      <c r="AM221" s="13"/>
      <c r="AN221" s="13"/>
      <c r="AO221" s="13"/>
    </row>
    <row r="222" spans="2:41" s="11" customFormat="1" ht="15.75" customHeight="1" x14ac:dyDescent="0.2">
      <c r="B222" s="96">
        <v>4</v>
      </c>
      <c r="C222" s="165">
        <v>44545</v>
      </c>
      <c r="D222" s="166">
        <v>3712.09</v>
      </c>
      <c r="E222" s="33">
        <v>23.088855979266938</v>
      </c>
      <c r="F222" s="16"/>
      <c r="I222" s="96">
        <v>4</v>
      </c>
      <c r="J222" s="165">
        <v>37828</v>
      </c>
      <c r="K222" s="166">
        <v>3152.34</v>
      </c>
      <c r="L222" s="33">
        <v>19.607256571640132</v>
      </c>
      <c r="AL222" s="13"/>
      <c r="AM222" s="13"/>
      <c r="AN222" s="13"/>
      <c r="AO222" s="13"/>
    </row>
    <row r="223" spans="2:41" s="11" customFormat="1" ht="15" x14ac:dyDescent="0.2">
      <c r="B223" s="96">
        <v>5</v>
      </c>
      <c r="C223" s="165">
        <v>45857</v>
      </c>
      <c r="D223" s="166">
        <v>3821.42</v>
      </c>
      <c r="E223" s="33">
        <v>23.768900407256574</v>
      </c>
      <c r="F223" s="16"/>
      <c r="I223" s="96">
        <v>5</v>
      </c>
      <c r="J223" s="165">
        <v>39341</v>
      </c>
      <c r="K223" s="166">
        <v>3278.42</v>
      </c>
      <c r="L223" s="33">
        <v>20.39148463532025</v>
      </c>
      <c r="AL223" s="13"/>
      <c r="AM223" s="13"/>
      <c r="AN223" s="13"/>
      <c r="AO223" s="13"/>
    </row>
    <row r="224" spans="2:41" s="11" customFormat="1" ht="15" x14ac:dyDescent="0.2">
      <c r="B224" s="96">
        <v>6</v>
      </c>
      <c r="C224" s="165">
        <v>47170</v>
      </c>
      <c r="D224" s="166">
        <v>3930.84</v>
      </c>
      <c r="E224" s="33">
        <v>24.449463161791925</v>
      </c>
      <c r="F224" s="16"/>
      <c r="AL224" s="13"/>
      <c r="AM224" s="13"/>
      <c r="AN224" s="13"/>
      <c r="AO224" s="13"/>
    </row>
    <row r="225" spans="2:41" s="11" customFormat="1" ht="15" x14ac:dyDescent="0.2">
      <c r="B225" s="96">
        <v>7</v>
      </c>
      <c r="C225" s="165">
        <v>48550</v>
      </c>
      <c r="D225" s="166">
        <v>4045.84</v>
      </c>
      <c r="E225" s="33">
        <v>25.164753794890782</v>
      </c>
      <c r="F225" s="16"/>
      <c r="AL225" s="13"/>
      <c r="AM225" s="13"/>
      <c r="AN225" s="13"/>
      <c r="AO225" s="13"/>
    </row>
    <row r="226" spans="2:41" s="11" customFormat="1" ht="15.75" x14ac:dyDescent="0.25">
      <c r="B226" s="96">
        <v>8</v>
      </c>
      <c r="C226" s="165">
        <v>49878</v>
      </c>
      <c r="D226" s="166">
        <v>4156.5</v>
      </c>
      <c r="E226" s="33">
        <v>25.853091447611995</v>
      </c>
      <c r="F226" s="16"/>
      <c r="I226" s="91"/>
      <c r="K226" s="15"/>
      <c r="L226" s="15"/>
      <c r="AL226" s="13"/>
      <c r="AM226" s="13"/>
      <c r="AN226" s="13"/>
      <c r="AO226" s="13"/>
    </row>
    <row r="227" spans="2:41" s="11" customFormat="1" ht="15.75" x14ac:dyDescent="0.25">
      <c r="B227" s="96">
        <v>9</v>
      </c>
      <c r="C227" s="165">
        <v>51425</v>
      </c>
      <c r="D227" s="166">
        <v>4285.42</v>
      </c>
      <c r="E227" s="33">
        <v>26.654942613846725</v>
      </c>
      <c r="F227" s="16"/>
      <c r="I227" s="19"/>
      <c r="J227" s="203" t="s">
        <v>3</v>
      </c>
      <c r="K227" s="208" t="s">
        <v>4</v>
      </c>
      <c r="L227" s="210" t="s">
        <v>5</v>
      </c>
      <c r="AL227" s="13"/>
      <c r="AM227" s="13"/>
      <c r="AN227" s="13"/>
      <c r="AO227" s="13"/>
    </row>
    <row r="228" spans="2:41" s="11" customFormat="1" ht="15.75" x14ac:dyDescent="0.25">
      <c r="B228" s="96">
        <v>10</v>
      </c>
      <c r="C228" s="165">
        <v>52805</v>
      </c>
      <c r="D228" s="166">
        <v>4400.42</v>
      </c>
      <c r="E228" s="33">
        <v>27.370233246945578</v>
      </c>
      <c r="F228" s="16"/>
      <c r="I228" s="6" t="s">
        <v>1</v>
      </c>
      <c r="J228" s="204"/>
      <c r="K228" s="209"/>
      <c r="L228" s="211"/>
      <c r="AL228" s="13"/>
      <c r="AM228" s="13"/>
      <c r="AN228" s="13"/>
      <c r="AO228" s="13"/>
    </row>
    <row r="229" spans="2:41" s="11" customFormat="1" ht="15.75" x14ac:dyDescent="0.25">
      <c r="B229" s="96">
        <v>11</v>
      </c>
      <c r="C229" s="165">
        <v>54166</v>
      </c>
      <c r="D229" s="166">
        <v>4513.84</v>
      </c>
      <c r="E229" s="33">
        <v>28.075675675675676</v>
      </c>
      <c r="F229" s="16"/>
      <c r="I229" s="18"/>
      <c r="J229" s="58" t="s">
        <v>89</v>
      </c>
      <c r="K229" s="20"/>
      <c r="L229" s="23"/>
      <c r="AL229" s="13"/>
      <c r="AM229" s="13"/>
      <c r="AN229" s="13"/>
      <c r="AO229" s="13"/>
    </row>
    <row r="230" spans="2:41" s="11" customFormat="1" ht="15" x14ac:dyDescent="0.2">
      <c r="B230" s="96">
        <v>12</v>
      </c>
      <c r="C230" s="165">
        <v>55484</v>
      </c>
      <c r="D230" s="166">
        <v>4623.67</v>
      </c>
      <c r="E230" s="33">
        <v>28.758830062939651</v>
      </c>
      <c r="F230" s="16"/>
      <c r="I230" s="96">
        <v>1</v>
      </c>
      <c r="J230" s="165">
        <v>42422</v>
      </c>
      <c r="K230" s="166">
        <v>3535.17</v>
      </c>
      <c r="L230" s="33">
        <v>21.988448722695296</v>
      </c>
      <c r="AL230" s="13"/>
      <c r="AM230" s="13"/>
      <c r="AN230" s="13"/>
      <c r="AO230" s="13"/>
    </row>
    <row r="231" spans="2:41" s="11" customFormat="1" ht="15" x14ac:dyDescent="0.2">
      <c r="B231" s="96">
        <v>13</v>
      </c>
      <c r="C231" s="165">
        <v>56976</v>
      </c>
      <c r="D231" s="166">
        <v>4748</v>
      </c>
      <c r="E231" s="33">
        <v>29.532173269159568</v>
      </c>
      <c r="F231" s="16"/>
      <c r="I231" s="96">
        <v>2</v>
      </c>
      <c r="J231" s="165">
        <v>44474</v>
      </c>
      <c r="K231" s="166">
        <v>3706.17</v>
      </c>
      <c r="L231" s="33">
        <v>23.052054794520551</v>
      </c>
      <c r="AL231" s="13"/>
      <c r="AM231" s="13"/>
      <c r="AN231" s="13"/>
      <c r="AO231" s="13"/>
    </row>
    <row r="232" spans="2:41" s="11" customFormat="1" ht="15" x14ac:dyDescent="0.2">
      <c r="B232" s="96">
        <v>14</v>
      </c>
      <c r="C232" s="165">
        <v>58308</v>
      </c>
      <c r="D232" s="166">
        <v>4859</v>
      </c>
      <c r="E232" s="33">
        <v>30.222584228063681</v>
      </c>
      <c r="F232" s="16"/>
      <c r="I232" s="96">
        <v>3</v>
      </c>
      <c r="J232" s="165">
        <v>46525</v>
      </c>
      <c r="K232" s="166">
        <v>3877.09</v>
      </c>
      <c r="L232" s="33">
        <v>24.115142539800072</v>
      </c>
      <c r="AL232" s="13"/>
      <c r="AM232" s="13"/>
      <c r="AN232" s="13"/>
      <c r="AO232" s="13"/>
    </row>
    <row r="233" spans="2:41" s="11" customFormat="1" ht="15" x14ac:dyDescent="0.2">
      <c r="B233" s="96">
        <v>15</v>
      </c>
      <c r="C233" s="165">
        <v>59777</v>
      </c>
      <c r="D233" s="166">
        <v>4981.42</v>
      </c>
      <c r="E233" s="33">
        <v>30.984005923731949</v>
      </c>
      <c r="F233" s="16"/>
      <c r="I233" s="96">
        <v>4</v>
      </c>
      <c r="J233" s="165">
        <v>48575</v>
      </c>
      <c r="K233" s="166">
        <v>4047.92</v>
      </c>
      <c r="L233" s="33">
        <v>25.177711958533877</v>
      </c>
      <c r="AL233" s="13"/>
      <c r="AM233" s="13"/>
      <c r="AN233" s="13"/>
      <c r="AO233" s="13"/>
    </row>
    <row r="234" spans="2:41" s="11" customFormat="1" ht="15" x14ac:dyDescent="0.2">
      <c r="B234" s="96">
        <v>16</v>
      </c>
      <c r="C234" s="165">
        <v>61106</v>
      </c>
      <c r="D234" s="166">
        <v>5092.17</v>
      </c>
      <c r="E234" s="33">
        <v>31.672861902998893</v>
      </c>
      <c r="F234" s="16"/>
      <c r="I234" s="96">
        <v>5</v>
      </c>
      <c r="J234" s="165">
        <v>50627</v>
      </c>
      <c r="K234" s="166">
        <v>4218.92</v>
      </c>
      <c r="L234" s="33">
        <v>26.241318030359128</v>
      </c>
      <c r="AL234" s="13"/>
      <c r="AM234" s="13"/>
      <c r="AN234" s="13"/>
      <c r="AO234" s="13"/>
    </row>
    <row r="235" spans="2:41" s="11" customFormat="1" ht="15" x14ac:dyDescent="0.2">
      <c r="B235" s="96">
        <v>17</v>
      </c>
      <c r="C235" s="165">
        <v>62440</v>
      </c>
      <c r="D235" s="166">
        <v>5203.34</v>
      </c>
      <c r="E235" s="33">
        <v>32.364309514994446</v>
      </c>
      <c r="F235" s="16"/>
      <c r="I235" s="96">
        <v>6</v>
      </c>
      <c r="J235" s="165">
        <v>52678</v>
      </c>
      <c r="K235" s="166">
        <v>4389.84</v>
      </c>
      <c r="L235" s="33">
        <v>27.304405775638653</v>
      </c>
      <c r="AL235" s="13"/>
      <c r="AM235" s="13"/>
      <c r="AN235" s="13"/>
      <c r="AO235" s="13"/>
    </row>
    <row r="236" spans="2:41" s="11" customFormat="1" ht="15" x14ac:dyDescent="0.2">
      <c r="B236" s="96">
        <v>18</v>
      </c>
      <c r="C236" s="165">
        <v>63748</v>
      </c>
      <c r="D236" s="166">
        <v>5312.34</v>
      </c>
      <c r="E236" s="33">
        <v>33.042280636801181</v>
      </c>
      <c r="F236" s="16"/>
      <c r="I236" s="96">
        <v>7</v>
      </c>
      <c r="J236" s="165">
        <v>54609</v>
      </c>
      <c r="K236" s="166">
        <v>4550.75</v>
      </c>
      <c r="L236" s="33">
        <v>28.305294335431324</v>
      </c>
      <c r="AL236" s="13"/>
      <c r="AM236" s="13"/>
      <c r="AN236" s="13"/>
      <c r="AO236" s="13"/>
    </row>
    <row r="237" spans="2:41" s="11" customFormat="1" ht="15" x14ac:dyDescent="0.2">
      <c r="B237" s="96">
        <v>19</v>
      </c>
      <c r="C237" s="165">
        <v>65097</v>
      </c>
      <c r="D237" s="166">
        <v>5424.75</v>
      </c>
      <c r="E237" s="33">
        <v>33.741503146982602</v>
      </c>
      <c r="F237" s="16"/>
      <c r="I237" s="96">
        <v>8</v>
      </c>
      <c r="J237" s="165">
        <v>56540</v>
      </c>
      <c r="K237" s="166">
        <v>4711.67</v>
      </c>
      <c r="L237" s="33">
        <v>29.306182895223991</v>
      </c>
      <c r="AL237" s="13"/>
      <c r="AM237" s="13"/>
      <c r="AN237" s="13"/>
      <c r="AO237" s="13"/>
    </row>
    <row r="238" spans="2:41" s="11" customFormat="1" ht="15" x14ac:dyDescent="0.2">
      <c r="B238" s="96">
        <v>20</v>
      </c>
      <c r="C238" s="165">
        <v>65794</v>
      </c>
      <c r="D238" s="166">
        <v>5482.84</v>
      </c>
      <c r="E238" s="33">
        <v>34.102776749352095</v>
      </c>
      <c r="F238" s="16"/>
      <c r="I238" s="96">
        <v>9</v>
      </c>
      <c r="J238" s="165">
        <v>58348</v>
      </c>
      <c r="K238" s="166">
        <v>4862.34</v>
      </c>
      <c r="L238" s="33">
        <v>30.24331728989263</v>
      </c>
      <c r="AL238" s="13"/>
      <c r="AM238" s="13"/>
      <c r="AN238" s="13"/>
      <c r="AO238" s="13"/>
    </row>
    <row r="239" spans="2:41" s="11" customFormat="1" ht="15" x14ac:dyDescent="0.2">
      <c r="B239" s="96">
        <v>21</v>
      </c>
      <c r="C239" s="165">
        <v>67133</v>
      </c>
      <c r="D239" s="166">
        <v>5594.42</v>
      </c>
      <c r="E239" s="33">
        <v>34.796815994076269</v>
      </c>
      <c r="F239" s="16"/>
      <c r="I239" s="96">
        <v>10</v>
      </c>
      <c r="J239" s="165">
        <v>60160</v>
      </c>
      <c r="K239" s="166">
        <v>5013.34</v>
      </c>
      <c r="L239" s="33">
        <v>31.182524990744167</v>
      </c>
      <c r="AL239" s="13"/>
      <c r="AM239" s="13"/>
      <c r="AN239" s="13"/>
      <c r="AO239" s="13"/>
    </row>
    <row r="240" spans="2:41" s="11" customFormat="1" ht="15" x14ac:dyDescent="0.2">
      <c r="B240" s="96">
        <v>22</v>
      </c>
      <c r="C240" s="165">
        <v>68301</v>
      </c>
      <c r="D240" s="166">
        <v>5691.75</v>
      </c>
      <c r="E240" s="33">
        <v>35.402221399481675</v>
      </c>
      <c r="F240" s="16"/>
      <c r="I240" s="96">
        <v>11</v>
      </c>
      <c r="J240" s="165">
        <v>61848</v>
      </c>
      <c r="K240" s="166">
        <v>5154</v>
      </c>
      <c r="L240" s="33">
        <v>32.057460199925956</v>
      </c>
      <c r="AL240" s="13"/>
      <c r="AM240" s="13"/>
      <c r="AN240" s="13"/>
      <c r="AO240" s="13"/>
    </row>
    <row r="241" spans="2:41" s="11" customFormat="1" ht="15" x14ac:dyDescent="0.2">
      <c r="B241" s="96">
        <v>23</v>
      </c>
      <c r="C241" s="165">
        <v>69586</v>
      </c>
      <c r="D241" s="166">
        <v>5798.84</v>
      </c>
      <c r="E241" s="33">
        <v>36.068271010736765</v>
      </c>
      <c r="F241" s="16"/>
      <c r="L241" s="15"/>
      <c r="AL241" s="13"/>
      <c r="AM241" s="13"/>
      <c r="AN241" s="13"/>
      <c r="AO241" s="13"/>
    </row>
    <row r="242" spans="2:41" s="11" customFormat="1" ht="15" x14ac:dyDescent="0.2">
      <c r="B242" s="96">
        <v>24</v>
      </c>
      <c r="C242" s="165">
        <v>70739</v>
      </c>
      <c r="D242" s="166">
        <v>5894.92</v>
      </c>
      <c r="E242" s="33">
        <v>36.665901517956307</v>
      </c>
      <c r="F242" s="16"/>
      <c r="L242" s="15"/>
      <c r="AL242" s="13"/>
      <c r="AM242" s="13"/>
      <c r="AN242" s="13"/>
      <c r="AO242" s="13"/>
    </row>
    <row r="243" spans="2:41" s="11" customFormat="1" ht="15" x14ac:dyDescent="0.2">
      <c r="B243" s="96">
        <v>25</v>
      </c>
      <c r="C243" s="165">
        <v>71971</v>
      </c>
      <c r="D243" s="166">
        <v>5997.59</v>
      </c>
      <c r="E243" s="33">
        <v>37.304479822288044</v>
      </c>
      <c r="F243" s="16"/>
      <c r="L243" s="15"/>
      <c r="AL243" s="13"/>
      <c r="AM243" s="13"/>
      <c r="AN243" s="13"/>
      <c r="AO243" s="13"/>
    </row>
    <row r="244" spans="2:41" s="11" customFormat="1" ht="15.75" x14ac:dyDescent="0.25">
      <c r="B244" s="96">
        <v>26</v>
      </c>
      <c r="C244" s="165">
        <v>73173</v>
      </c>
      <c r="D244" s="166">
        <v>6097.75</v>
      </c>
      <c r="E244" s="33">
        <v>37.92750833024806</v>
      </c>
      <c r="F244" s="16"/>
      <c r="I244" s="6" t="s">
        <v>1</v>
      </c>
      <c r="J244" s="195" t="s">
        <v>3</v>
      </c>
      <c r="K244" s="197" t="s">
        <v>4</v>
      </c>
      <c r="L244" s="199" t="s">
        <v>5</v>
      </c>
      <c r="AL244" s="13"/>
      <c r="AM244" s="13"/>
      <c r="AN244" s="13"/>
      <c r="AO244" s="13"/>
    </row>
    <row r="245" spans="2:41" s="11" customFormat="1" ht="15" x14ac:dyDescent="0.2">
      <c r="B245" s="96">
        <v>27</v>
      </c>
      <c r="C245" s="165">
        <v>74403</v>
      </c>
      <c r="D245" s="166">
        <v>6200.25</v>
      </c>
      <c r="E245" s="33">
        <v>38.565049981488336</v>
      </c>
      <c r="F245" s="16"/>
      <c r="I245" s="18"/>
      <c r="J245" s="196"/>
      <c r="K245" s="198"/>
      <c r="L245" s="200"/>
      <c r="AL245" s="13"/>
      <c r="AM245" s="13"/>
      <c r="AN245" s="13"/>
      <c r="AO245" s="13"/>
    </row>
    <row r="246" spans="2:41" s="11" customFormat="1" ht="15.75" x14ac:dyDescent="0.25">
      <c r="B246" s="96">
        <v>28</v>
      </c>
      <c r="C246" s="165">
        <v>75650</v>
      </c>
      <c r="D246" s="166">
        <v>6304.17</v>
      </c>
      <c r="E246" s="33">
        <v>39.211403184005917</v>
      </c>
      <c r="F246" s="16"/>
      <c r="J246" s="58" t="s">
        <v>90</v>
      </c>
      <c r="AL246" s="13"/>
      <c r="AM246" s="13"/>
      <c r="AN246" s="13"/>
      <c r="AO246" s="13"/>
    </row>
    <row r="247" spans="2:41" s="11" customFormat="1" ht="15" x14ac:dyDescent="0.2">
      <c r="B247" s="96">
        <v>29</v>
      </c>
      <c r="C247" s="165">
        <v>76899</v>
      </c>
      <c r="D247" s="166">
        <v>6408.25</v>
      </c>
      <c r="E247" s="33">
        <v>39.858793039614952</v>
      </c>
      <c r="F247" s="16"/>
      <c r="I247" s="96">
        <v>1</v>
      </c>
      <c r="J247" s="165">
        <v>52678</v>
      </c>
      <c r="K247" s="166">
        <v>4389.84</v>
      </c>
      <c r="L247" s="33">
        <v>27.304405775638653</v>
      </c>
      <c r="AL247" s="13"/>
      <c r="AM247" s="13"/>
      <c r="AN247" s="13"/>
      <c r="AO247" s="13"/>
    </row>
    <row r="248" spans="2:41" s="11" customFormat="1" ht="15" x14ac:dyDescent="0.2">
      <c r="B248" s="96">
        <v>30</v>
      </c>
      <c r="C248" s="165">
        <v>78146</v>
      </c>
      <c r="D248" s="166">
        <v>6512.17</v>
      </c>
      <c r="E248" s="33">
        <v>40.50514624213254</v>
      </c>
      <c r="F248" s="16"/>
      <c r="I248" s="96">
        <v>2</v>
      </c>
      <c r="J248" s="165">
        <v>54609</v>
      </c>
      <c r="K248" s="166">
        <v>4550.75</v>
      </c>
      <c r="L248" s="33">
        <v>28.305294335431324</v>
      </c>
      <c r="AL248" s="13"/>
      <c r="AM248" s="13"/>
      <c r="AN248" s="13"/>
      <c r="AO248" s="13"/>
    </row>
    <row r="249" spans="2:41" s="11" customFormat="1" ht="15" x14ac:dyDescent="0.2">
      <c r="B249" s="96">
        <v>31</v>
      </c>
      <c r="C249" s="165">
        <v>79382</v>
      </c>
      <c r="D249" s="166">
        <v>6615.17</v>
      </c>
      <c r="E249" s="33">
        <v>41.145797852647163</v>
      </c>
      <c r="F249" s="16"/>
      <c r="I249" s="96">
        <v>3</v>
      </c>
      <c r="J249" s="165">
        <v>56540</v>
      </c>
      <c r="K249" s="166">
        <v>4711.67</v>
      </c>
      <c r="L249" s="33">
        <v>29.306182895223991</v>
      </c>
      <c r="AL249" s="13"/>
      <c r="AM249" s="13"/>
      <c r="AN249" s="13"/>
      <c r="AO249" s="13"/>
    </row>
    <row r="250" spans="2:41" s="11" customFormat="1" ht="15" x14ac:dyDescent="0.2">
      <c r="B250" s="96">
        <v>32</v>
      </c>
      <c r="C250" s="165">
        <v>80637</v>
      </c>
      <c r="D250" s="166">
        <v>6719.75</v>
      </c>
      <c r="E250" s="33">
        <v>41.796297667530546</v>
      </c>
      <c r="F250" s="16"/>
      <c r="I250" s="96">
        <v>4</v>
      </c>
      <c r="J250" s="165">
        <v>58348</v>
      </c>
      <c r="K250" s="166">
        <v>4862.34</v>
      </c>
      <c r="L250" s="33">
        <v>30.24331728989263</v>
      </c>
      <c r="AL250" s="13"/>
      <c r="AM250" s="13"/>
      <c r="AN250" s="13"/>
      <c r="AO250" s="13"/>
    </row>
    <row r="251" spans="2:41" s="11" customFormat="1" ht="15" x14ac:dyDescent="0.2">
      <c r="B251" s="96">
        <v>33</v>
      </c>
      <c r="C251" s="165">
        <v>81894</v>
      </c>
      <c r="D251" s="166">
        <v>6824.5</v>
      </c>
      <c r="E251" s="33">
        <v>42.447834135505367</v>
      </c>
      <c r="F251" s="16"/>
      <c r="I251" s="96">
        <v>5</v>
      </c>
      <c r="J251" s="165">
        <v>60160</v>
      </c>
      <c r="K251" s="166">
        <v>5013.34</v>
      </c>
      <c r="L251" s="33">
        <v>31.182524990744167</v>
      </c>
      <c r="AL251" s="13"/>
      <c r="AM251" s="13"/>
      <c r="AN251" s="13"/>
      <c r="AO251" s="13"/>
    </row>
    <row r="252" spans="2:41" s="11" customFormat="1" ht="15" x14ac:dyDescent="0.2">
      <c r="B252" s="96">
        <v>34</v>
      </c>
      <c r="C252" s="165">
        <v>83180</v>
      </c>
      <c r="D252" s="166">
        <v>6931.67</v>
      </c>
      <c r="E252" s="33">
        <v>43.114402073306181</v>
      </c>
      <c r="F252" s="16"/>
      <c r="I252" s="96">
        <v>6</v>
      </c>
      <c r="J252" s="165">
        <v>61848</v>
      </c>
      <c r="K252" s="166">
        <v>5154</v>
      </c>
      <c r="L252" s="33">
        <v>32.057460199925956</v>
      </c>
      <c r="AL252" s="13"/>
      <c r="AM252" s="13"/>
      <c r="AN252" s="13"/>
      <c r="AO252" s="13"/>
    </row>
    <row r="253" spans="2:41" s="11" customFormat="1" ht="15" x14ac:dyDescent="0.2">
      <c r="B253" s="96">
        <v>35</v>
      </c>
      <c r="C253" s="165">
        <v>84465</v>
      </c>
      <c r="D253" s="166">
        <v>7038.75</v>
      </c>
      <c r="E253" s="33">
        <v>43.780451684561271</v>
      </c>
      <c r="F253" s="16"/>
      <c r="I253" s="96">
        <v>7</v>
      </c>
      <c r="J253" s="165">
        <v>62540</v>
      </c>
      <c r="K253" s="166">
        <v>5211.67</v>
      </c>
      <c r="L253" s="33">
        <v>32.416142169566825</v>
      </c>
      <c r="AL253" s="13"/>
      <c r="AM253" s="13"/>
      <c r="AN253" s="13"/>
      <c r="AO253" s="13"/>
    </row>
    <row r="254" spans="2:41" s="11" customFormat="1" ht="15" x14ac:dyDescent="0.2">
      <c r="B254" s="96">
        <v>36</v>
      </c>
      <c r="C254" s="165">
        <v>85784</v>
      </c>
      <c r="D254" s="166">
        <v>7148.67</v>
      </c>
      <c r="E254" s="33">
        <v>44.46412439837097</v>
      </c>
      <c r="F254" s="16"/>
      <c r="I254" s="96">
        <v>8</v>
      </c>
      <c r="J254" s="165">
        <v>63836</v>
      </c>
      <c r="K254" s="166">
        <v>5319.67</v>
      </c>
      <c r="L254" s="33">
        <v>33.08789337282488</v>
      </c>
      <c r="AL254" s="13"/>
      <c r="AM254" s="13"/>
      <c r="AN254" s="13"/>
      <c r="AO254" s="13"/>
    </row>
    <row r="255" spans="2:41" s="11" customFormat="1" ht="15" x14ac:dyDescent="0.2">
      <c r="B255" s="96">
        <v>37</v>
      </c>
      <c r="C255" s="165">
        <v>87083</v>
      </c>
      <c r="D255" s="166">
        <v>7256.92</v>
      </c>
      <c r="E255" s="33">
        <v>45.137430581266202</v>
      </c>
      <c r="F255" s="16"/>
      <c r="I255" s="96">
        <v>9</v>
      </c>
      <c r="J255" s="165">
        <v>65120</v>
      </c>
      <c r="K255" s="166">
        <v>5426.67</v>
      </c>
      <c r="L255" s="33">
        <v>33.753424657534246</v>
      </c>
      <c r="AL255" s="13"/>
      <c r="AM255" s="13"/>
      <c r="AN255" s="13"/>
      <c r="AO255" s="13"/>
    </row>
    <row r="256" spans="2:41" s="11" customFormat="1" ht="15" x14ac:dyDescent="0.2">
      <c r="B256" s="96">
        <v>38</v>
      </c>
      <c r="C256" s="165">
        <v>88396</v>
      </c>
      <c r="D256" s="166">
        <v>7366.34</v>
      </c>
      <c r="E256" s="33">
        <v>45.817993335801553</v>
      </c>
      <c r="F256" s="16"/>
      <c r="I256" s="96">
        <v>10</v>
      </c>
      <c r="J256" s="165">
        <v>66425</v>
      </c>
      <c r="K256" s="166">
        <v>5535.42</v>
      </c>
      <c r="L256" s="33">
        <v>34.429840799703811</v>
      </c>
      <c r="AL256" s="13"/>
      <c r="AM256" s="13"/>
      <c r="AN256" s="13"/>
      <c r="AO256" s="13"/>
    </row>
    <row r="257" spans="2:41" s="11" customFormat="1" ht="15" x14ac:dyDescent="0.2">
      <c r="B257" s="96">
        <v>39</v>
      </c>
      <c r="C257" s="165">
        <v>89691</v>
      </c>
      <c r="D257" s="166">
        <v>7474.25</v>
      </c>
      <c r="E257" s="33">
        <v>46.489226212513884</v>
      </c>
      <c r="F257" s="16"/>
      <c r="I257" s="96">
        <v>11</v>
      </c>
      <c r="J257" s="165">
        <v>67706</v>
      </c>
      <c r="K257" s="166">
        <v>5642.17</v>
      </c>
      <c r="L257" s="33">
        <v>35.093817104776008</v>
      </c>
      <c r="AL257" s="13"/>
      <c r="AM257" s="13"/>
      <c r="AN257" s="13"/>
      <c r="AO257" s="13"/>
    </row>
    <row r="258" spans="2:41" s="11" customFormat="1" ht="15" x14ac:dyDescent="0.2">
      <c r="B258" s="96">
        <v>40</v>
      </c>
      <c r="C258" s="165">
        <v>90985</v>
      </c>
      <c r="D258" s="166">
        <v>7582.09</v>
      </c>
      <c r="E258" s="33">
        <v>47.159940762680485</v>
      </c>
      <c r="F258" s="16"/>
      <c r="I258" s="96">
        <v>12</v>
      </c>
      <c r="J258" s="165">
        <v>69010</v>
      </c>
      <c r="K258" s="166">
        <v>5750.84</v>
      </c>
      <c r="L258" s="33">
        <v>35.769714920399856</v>
      </c>
      <c r="AL258" s="13"/>
      <c r="AM258" s="13"/>
      <c r="AN258" s="13"/>
      <c r="AO258" s="13"/>
    </row>
    <row r="259" spans="2:41" s="11" customFormat="1" ht="15" x14ac:dyDescent="0.2">
      <c r="B259" s="96">
        <v>41</v>
      </c>
      <c r="C259" s="165">
        <v>92285</v>
      </c>
      <c r="D259" s="166">
        <v>7690.42</v>
      </c>
      <c r="E259" s="33">
        <v>47.833765272121433</v>
      </c>
      <c r="F259" s="16"/>
      <c r="AL259" s="13"/>
      <c r="AM259" s="13"/>
      <c r="AN259" s="13"/>
      <c r="AO259" s="13"/>
    </row>
    <row r="260" spans="2:41" s="11" customFormat="1" ht="15" x14ac:dyDescent="0.2">
      <c r="B260" s="96">
        <v>42</v>
      </c>
      <c r="C260" s="165">
        <v>93585</v>
      </c>
      <c r="D260" s="166">
        <v>7798.75</v>
      </c>
      <c r="E260" s="33">
        <v>48.507589781562388</v>
      </c>
      <c r="F260" s="16"/>
      <c r="AL260" s="13"/>
      <c r="AM260" s="13"/>
      <c r="AN260" s="13"/>
      <c r="AO260" s="13"/>
    </row>
    <row r="261" spans="2:41" s="11" customFormat="1" ht="15" x14ac:dyDescent="0.2">
      <c r="B261" s="96">
        <v>43</v>
      </c>
      <c r="C261" s="165">
        <v>94883</v>
      </c>
      <c r="D261" s="166">
        <v>7906.92</v>
      </c>
      <c r="E261" s="33">
        <v>49.180377637911882</v>
      </c>
      <c r="F261" s="16"/>
      <c r="AL261" s="13"/>
      <c r="AM261" s="13"/>
      <c r="AN261" s="13"/>
      <c r="AO261" s="13"/>
    </row>
    <row r="262" spans="2:41" s="11" customFormat="1" ht="15" x14ac:dyDescent="0.2">
      <c r="B262" s="96">
        <v>44</v>
      </c>
      <c r="C262" s="165">
        <v>96189</v>
      </c>
      <c r="D262" s="166">
        <v>8015.75</v>
      </c>
      <c r="E262" s="33">
        <v>49.857312106627177</v>
      </c>
      <c r="F262" s="16"/>
      <c r="AL262" s="13"/>
      <c r="AM262" s="13"/>
      <c r="AN262" s="13"/>
      <c r="AO262" s="13"/>
    </row>
    <row r="263" spans="2:41" s="11" customFormat="1" ht="15" x14ac:dyDescent="0.2">
      <c r="B263" s="96">
        <v>45</v>
      </c>
      <c r="C263" s="165">
        <v>97490</v>
      </c>
      <c r="D263" s="166">
        <v>8124.17</v>
      </c>
      <c r="E263" s="33">
        <v>50.531654942613855</v>
      </c>
      <c r="F263" s="16"/>
      <c r="AL263" s="13"/>
      <c r="AM263" s="13"/>
      <c r="AN263" s="13"/>
      <c r="AO263" s="13"/>
    </row>
    <row r="264" spans="2:41" s="11" customFormat="1" ht="15" x14ac:dyDescent="0.2">
      <c r="B264" s="96">
        <v>46</v>
      </c>
      <c r="C264" s="165">
        <v>98794</v>
      </c>
      <c r="D264" s="166">
        <v>8232.84</v>
      </c>
      <c r="E264" s="33">
        <v>51.207552758237689</v>
      </c>
      <c r="F264" s="16"/>
      <c r="AL264" s="13"/>
      <c r="AM264" s="13"/>
      <c r="AN264" s="13"/>
      <c r="AO264" s="13"/>
    </row>
    <row r="265" spans="2:41" s="11" customFormat="1" ht="15" x14ac:dyDescent="0.2">
      <c r="B265" s="96">
        <v>47</v>
      </c>
      <c r="C265" s="165">
        <v>100102</v>
      </c>
      <c r="D265" s="166">
        <v>8341.84</v>
      </c>
      <c r="E265" s="33">
        <v>51.885523880044431</v>
      </c>
      <c r="F265" s="16"/>
      <c r="AL265" s="13"/>
      <c r="AM265" s="13"/>
      <c r="AN265" s="13"/>
      <c r="AO265" s="13"/>
    </row>
    <row r="266" spans="2:41" s="11" customFormat="1" ht="15" x14ac:dyDescent="0.2">
      <c r="B266" s="96">
        <v>48</v>
      </c>
      <c r="C266" s="165">
        <v>101399</v>
      </c>
      <c r="D266" s="166">
        <v>8449.92</v>
      </c>
      <c r="E266" s="33">
        <v>52.557793409848202</v>
      </c>
      <c r="F266" s="16"/>
      <c r="AL266" s="13"/>
      <c r="AM266" s="13"/>
      <c r="AN266" s="13"/>
      <c r="AO266" s="13"/>
    </row>
    <row r="267" spans="2:41" s="11" customFormat="1" ht="15" x14ac:dyDescent="0.2">
      <c r="B267" s="96">
        <v>49</v>
      </c>
      <c r="C267" s="165">
        <v>102700</v>
      </c>
      <c r="D267" s="166">
        <v>8558.34</v>
      </c>
      <c r="E267" s="33">
        <v>53.23213624583488</v>
      </c>
      <c r="F267" s="16"/>
      <c r="AL267" s="13"/>
      <c r="AM267" s="13"/>
      <c r="AN267" s="13"/>
      <c r="AO267" s="13"/>
    </row>
    <row r="268" spans="2:41" s="11" customFormat="1" ht="15" x14ac:dyDescent="0.2">
      <c r="B268" s="144"/>
      <c r="C268" s="145"/>
      <c r="D268" s="20"/>
      <c r="E268" s="35"/>
      <c r="F268" s="16"/>
      <c r="AL268" s="13"/>
      <c r="AM268" s="13"/>
      <c r="AN268" s="13"/>
      <c r="AO268" s="13"/>
    </row>
    <row r="269" spans="2:41" s="11" customFormat="1" ht="15" x14ac:dyDescent="0.2">
      <c r="D269" s="15"/>
      <c r="E269" s="15"/>
      <c r="F269" s="16"/>
      <c r="AL269" s="13"/>
      <c r="AM269" s="13"/>
      <c r="AN269" s="13"/>
      <c r="AO269" s="13"/>
    </row>
    <row r="270" spans="2:41" s="11" customFormat="1" ht="15.75" x14ac:dyDescent="0.25">
      <c r="B270" s="141" t="s">
        <v>114</v>
      </c>
      <c r="C270" s="142"/>
      <c r="D270" s="20"/>
      <c r="E270" s="35"/>
      <c r="F270" s="16"/>
      <c r="AL270" s="13"/>
      <c r="AM270" s="13"/>
      <c r="AN270" s="13"/>
      <c r="AO270" s="13"/>
    </row>
    <row r="271" spans="2:41" ht="15" x14ac:dyDescent="0.2">
      <c r="B271" s="143"/>
      <c r="C271" s="142"/>
      <c r="D271" s="20"/>
      <c r="E271" s="35"/>
      <c r="F271" s="16"/>
      <c r="G271" s="11"/>
      <c r="H271" s="11"/>
      <c r="I271" s="11"/>
      <c r="J271" s="11"/>
    </row>
    <row r="272" spans="2:41" ht="15.75" x14ac:dyDescent="0.2">
      <c r="B272" s="177" t="s">
        <v>93</v>
      </c>
      <c r="C272" s="178"/>
      <c r="D272" s="179"/>
      <c r="E272" s="177" t="s">
        <v>94</v>
      </c>
      <c r="F272" s="178"/>
      <c r="G272" s="179"/>
      <c r="H272" s="177" t="s">
        <v>95</v>
      </c>
      <c r="I272" s="178"/>
      <c r="J272" s="179"/>
    </row>
    <row r="273" spans="2:10" x14ac:dyDescent="0.2">
      <c r="B273" s="212" t="s">
        <v>1</v>
      </c>
      <c r="C273" s="214" t="s">
        <v>3</v>
      </c>
      <c r="D273" s="216" t="s">
        <v>4</v>
      </c>
      <c r="E273" s="212" t="s">
        <v>1</v>
      </c>
      <c r="F273" s="214" t="s">
        <v>3</v>
      </c>
      <c r="G273" s="216" t="s">
        <v>4</v>
      </c>
      <c r="H273" s="212" t="s">
        <v>1</v>
      </c>
      <c r="I273" s="214" t="s">
        <v>3</v>
      </c>
      <c r="J273" s="216" t="s">
        <v>4</v>
      </c>
    </row>
    <row r="274" spans="2:10" ht="21" customHeight="1" x14ac:dyDescent="0.2">
      <c r="B274" s="213"/>
      <c r="C274" s="215"/>
      <c r="D274" s="217"/>
      <c r="E274" s="213"/>
      <c r="F274" s="215"/>
      <c r="G274" s="217"/>
      <c r="H274" s="213"/>
      <c r="I274" s="215"/>
      <c r="J274" s="217"/>
    </row>
    <row r="275" spans="2:10" ht="15" x14ac:dyDescent="0.2">
      <c r="B275" s="138">
        <v>1</v>
      </c>
      <c r="C275" s="165">
        <v>41972</v>
      </c>
      <c r="D275" s="167">
        <v>3497.67</v>
      </c>
      <c r="E275" s="138">
        <v>2</v>
      </c>
      <c r="F275" s="165">
        <v>43281</v>
      </c>
      <c r="G275" s="167">
        <v>3606.75</v>
      </c>
      <c r="H275" s="139">
        <v>3</v>
      </c>
      <c r="I275" s="168">
        <v>44587</v>
      </c>
      <c r="J275" s="169">
        <v>3715.59</v>
      </c>
    </row>
    <row r="276" spans="2:10" ht="15" x14ac:dyDescent="0.2">
      <c r="B276" s="138">
        <v>2</v>
      </c>
      <c r="C276" s="165">
        <v>43281</v>
      </c>
      <c r="D276" s="167">
        <v>3606.75</v>
      </c>
      <c r="E276" s="138">
        <v>3</v>
      </c>
      <c r="F276" s="165">
        <v>44587</v>
      </c>
      <c r="G276" s="167">
        <v>3715.59</v>
      </c>
      <c r="H276" s="139">
        <v>4</v>
      </c>
      <c r="I276" s="170">
        <v>45922</v>
      </c>
      <c r="J276" s="171">
        <v>3826.84</v>
      </c>
    </row>
    <row r="277" spans="2:10" ht="15" x14ac:dyDescent="0.2">
      <c r="B277" s="138">
        <v>3</v>
      </c>
      <c r="C277" s="165">
        <v>44587</v>
      </c>
      <c r="D277" s="167">
        <v>3715.59</v>
      </c>
      <c r="E277" s="138">
        <v>4</v>
      </c>
      <c r="F277" s="165">
        <v>45922</v>
      </c>
      <c r="G277" s="167">
        <v>3826.84</v>
      </c>
      <c r="H277" s="139">
        <v>5</v>
      </c>
      <c r="I277" s="170">
        <v>47278</v>
      </c>
      <c r="J277" s="171">
        <v>3939.84</v>
      </c>
    </row>
    <row r="278" spans="2:10" ht="15" x14ac:dyDescent="0.2">
      <c r="B278" s="138">
        <v>4</v>
      </c>
      <c r="C278" s="165">
        <v>45922</v>
      </c>
      <c r="D278" s="167">
        <v>3826.84</v>
      </c>
      <c r="E278" s="138">
        <v>5</v>
      </c>
      <c r="F278" s="165">
        <v>47278</v>
      </c>
      <c r="G278" s="167">
        <v>3939.84</v>
      </c>
      <c r="H278" s="139">
        <v>6</v>
      </c>
      <c r="I278" s="172">
        <v>48601</v>
      </c>
      <c r="J278" s="173">
        <v>4050.09</v>
      </c>
    </row>
    <row r="279" spans="2:10" ht="15.75" x14ac:dyDescent="0.2">
      <c r="B279" s="177" t="s">
        <v>96</v>
      </c>
      <c r="C279" s="178"/>
      <c r="D279" s="179"/>
      <c r="E279" s="177" t="s">
        <v>97</v>
      </c>
      <c r="F279" s="178"/>
      <c r="G279" s="179"/>
      <c r="H279" s="177" t="s">
        <v>98</v>
      </c>
      <c r="I279" s="178"/>
      <c r="J279" s="179"/>
    </row>
    <row r="280" spans="2:10" ht="15" x14ac:dyDescent="0.2">
      <c r="B280" s="138">
        <v>4</v>
      </c>
      <c r="C280" s="165">
        <v>45922</v>
      </c>
      <c r="D280" s="167">
        <v>3826.84</v>
      </c>
      <c r="E280" s="139">
        <v>5</v>
      </c>
      <c r="F280" s="168">
        <v>47278</v>
      </c>
      <c r="G280" s="174">
        <v>3939.84</v>
      </c>
      <c r="H280" s="138">
        <v>6</v>
      </c>
      <c r="I280" s="165">
        <v>48601</v>
      </c>
      <c r="J280" s="167">
        <v>4050.09</v>
      </c>
    </row>
    <row r="281" spans="2:10" ht="15" x14ac:dyDescent="0.2">
      <c r="B281" s="138">
        <v>5</v>
      </c>
      <c r="C281" s="165">
        <v>47278</v>
      </c>
      <c r="D281" s="167">
        <v>3939.84</v>
      </c>
      <c r="E281" s="139">
        <v>6</v>
      </c>
      <c r="F281" s="170">
        <v>48601</v>
      </c>
      <c r="G281" s="175">
        <v>4050.09</v>
      </c>
      <c r="H281" s="138">
        <v>7</v>
      </c>
      <c r="I281" s="165">
        <v>49953</v>
      </c>
      <c r="J281" s="167">
        <v>4162.75</v>
      </c>
    </row>
    <row r="282" spans="2:10" ht="15" x14ac:dyDescent="0.2">
      <c r="B282" s="138">
        <v>6</v>
      </c>
      <c r="C282" s="165">
        <v>48601</v>
      </c>
      <c r="D282" s="167">
        <v>4050.09</v>
      </c>
      <c r="E282" s="139">
        <v>7</v>
      </c>
      <c r="F282" s="170">
        <v>49953</v>
      </c>
      <c r="G282" s="175">
        <v>4162.75</v>
      </c>
      <c r="H282" s="138">
        <v>8</v>
      </c>
      <c r="I282" s="165">
        <v>51490</v>
      </c>
      <c r="J282" s="167">
        <v>4290.84</v>
      </c>
    </row>
    <row r="283" spans="2:10" ht="15" x14ac:dyDescent="0.2">
      <c r="B283" s="138">
        <v>7</v>
      </c>
      <c r="C283" s="165">
        <v>49953</v>
      </c>
      <c r="D283" s="167">
        <v>4162.75</v>
      </c>
      <c r="E283" s="139">
        <v>8</v>
      </c>
      <c r="F283" s="172">
        <v>51490</v>
      </c>
      <c r="G283" s="176">
        <v>4290.84</v>
      </c>
      <c r="H283" s="138">
        <v>9</v>
      </c>
      <c r="I283" s="165">
        <v>52338</v>
      </c>
      <c r="J283" s="167">
        <v>4361.5</v>
      </c>
    </row>
    <row r="284" spans="2:10" ht="15.75" x14ac:dyDescent="0.2">
      <c r="B284" s="177" t="s">
        <v>99</v>
      </c>
      <c r="C284" s="178"/>
      <c r="D284" s="179"/>
      <c r="E284" s="177" t="s">
        <v>100</v>
      </c>
      <c r="F284" s="178"/>
      <c r="G284" s="179"/>
      <c r="H284" s="177" t="s">
        <v>101</v>
      </c>
      <c r="I284" s="178"/>
      <c r="J284" s="179"/>
    </row>
    <row r="285" spans="2:10" ht="15" x14ac:dyDescent="0.2">
      <c r="B285" s="138">
        <v>7</v>
      </c>
      <c r="C285" s="165">
        <v>49953</v>
      </c>
      <c r="D285" s="167">
        <v>4162.75</v>
      </c>
      <c r="E285" s="138">
        <v>8</v>
      </c>
      <c r="F285" s="165">
        <v>51490</v>
      </c>
      <c r="G285" s="167">
        <v>4290.84</v>
      </c>
      <c r="H285" s="138">
        <v>9</v>
      </c>
      <c r="I285" s="165">
        <v>52338</v>
      </c>
      <c r="J285" s="167">
        <v>4361.5</v>
      </c>
    </row>
    <row r="286" spans="2:10" ht="15" x14ac:dyDescent="0.2">
      <c r="B286" s="138">
        <v>8</v>
      </c>
      <c r="C286" s="165">
        <v>51490</v>
      </c>
      <c r="D286" s="167">
        <v>4290.84</v>
      </c>
      <c r="E286" s="138">
        <v>9</v>
      </c>
      <c r="F286" s="165">
        <v>52338</v>
      </c>
      <c r="G286" s="167">
        <v>4361.5</v>
      </c>
      <c r="H286" s="138">
        <v>10</v>
      </c>
      <c r="I286" s="165">
        <v>53648</v>
      </c>
      <c r="J286" s="167">
        <v>4470.67</v>
      </c>
    </row>
    <row r="287" spans="2:10" ht="15" x14ac:dyDescent="0.2">
      <c r="B287" s="138">
        <v>9</v>
      </c>
      <c r="C287" s="165">
        <v>52338</v>
      </c>
      <c r="D287" s="167">
        <v>4361.5</v>
      </c>
      <c r="E287" s="138">
        <v>10</v>
      </c>
      <c r="F287" s="165">
        <v>53648</v>
      </c>
      <c r="G287" s="167">
        <v>4470.67</v>
      </c>
      <c r="H287" s="138">
        <v>11</v>
      </c>
      <c r="I287" s="165">
        <v>54950</v>
      </c>
      <c r="J287" s="167">
        <v>4579.17</v>
      </c>
    </row>
    <row r="288" spans="2:10" ht="15" x14ac:dyDescent="0.2">
      <c r="B288" s="138">
        <v>10</v>
      </c>
      <c r="C288" s="165">
        <v>53648</v>
      </c>
      <c r="D288" s="167">
        <v>4470.67</v>
      </c>
      <c r="E288" s="138">
        <v>11</v>
      </c>
      <c r="F288" s="165">
        <v>54950</v>
      </c>
      <c r="G288" s="167">
        <v>4579.17</v>
      </c>
      <c r="H288" s="138">
        <v>12</v>
      </c>
      <c r="I288" s="165">
        <v>56255</v>
      </c>
      <c r="J288" s="167">
        <v>4687.92</v>
      </c>
    </row>
    <row r="289" spans="2:10" ht="15.75" x14ac:dyDescent="0.2">
      <c r="B289" s="177" t="s">
        <v>102</v>
      </c>
      <c r="C289" s="178"/>
      <c r="D289" s="179"/>
      <c r="E289" s="177" t="s">
        <v>103</v>
      </c>
      <c r="F289" s="178"/>
      <c r="G289" s="179"/>
      <c r="H289" s="177" t="s">
        <v>104</v>
      </c>
      <c r="I289" s="178"/>
      <c r="J289" s="179"/>
    </row>
    <row r="290" spans="2:10" ht="15" x14ac:dyDescent="0.2">
      <c r="B290" s="138">
        <v>10</v>
      </c>
      <c r="C290" s="165">
        <v>53648</v>
      </c>
      <c r="D290" s="167">
        <v>4470.67</v>
      </c>
      <c r="E290" s="138">
        <v>11</v>
      </c>
      <c r="F290" s="165">
        <v>54950</v>
      </c>
      <c r="G290" s="167">
        <v>4579.17</v>
      </c>
      <c r="H290" s="140">
        <v>12</v>
      </c>
      <c r="I290" s="165">
        <v>56255</v>
      </c>
      <c r="J290" s="167">
        <v>4687.92</v>
      </c>
    </row>
    <row r="291" spans="2:10" ht="15" x14ac:dyDescent="0.2">
      <c r="B291" s="138">
        <v>11</v>
      </c>
      <c r="C291" s="165">
        <v>54950</v>
      </c>
      <c r="D291" s="167">
        <v>4579.17</v>
      </c>
      <c r="E291" s="138">
        <v>12</v>
      </c>
      <c r="F291" s="165">
        <v>56255</v>
      </c>
      <c r="G291" s="167">
        <v>4687.92</v>
      </c>
      <c r="H291" s="140">
        <v>13</v>
      </c>
      <c r="I291" s="165">
        <v>57550</v>
      </c>
      <c r="J291" s="167">
        <v>4795.84</v>
      </c>
    </row>
    <row r="292" spans="2:10" ht="15" x14ac:dyDescent="0.2">
      <c r="B292" s="138">
        <v>12</v>
      </c>
      <c r="C292" s="165">
        <v>56255</v>
      </c>
      <c r="D292" s="167">
        <v>4687.92</v>
      </c>
      <c r="E292" s="138">
        <v>13</v>
      </c>
      <c r="F292" s="165">
        <v>57550</v>
      </c>
      <c r="G292" s="167">
        <v>4795.84</v>
      </c>
      <c r="H292" s="140">
        <v>14</v>
      </c>
      <c r="I292" s="165">
        <v>58858</v>
      </c>
      <c r="J292" s="167">
        <v>4904.84</v>
      </c>
    </row>
    <row r="293" spans="2:10" ht="15" x14ac:dyDescent="0.2">
      <c r="B293" s="138">
        <v>13</v>
      </c>
      <c r="C293" s="165">
        <v>57550</v>
      </c>
      <c r="D293" s="167">
        <v>4795.84</v>
      </c>
      <c r="E293" s="138">
        <v>14</v>
      </c>
      <c r="F293" s="165">
        <v>58858</v>
      </c>
      <c r="G293" s="167">
        <v>4904.84</v>
      </c>
      <c r="H293" s="140">
        <v>15</v>
      </c>
      <c r="I293" s="165">
        <v>60167</v>
      </c>
      <c r="J293" s="167">
        <v>5013.92</v>
      </c>
    </row>
    <row r="294" spans="2:10" ht="15.75" x14ac:dyDescent="0.2">
      <c r="B294" s="177" t="s">
        <v>105</v>
      </c>
      <c r="C294" s="178"/>
      <c r="D294" s="179"/>
      <c r="E294" s="177" t="s">
        <v>106</v>
      </c>
      <c r="F294" s="178"/>
      <c r="G294" s="179"/>
      <c r="H294" s="177" t="s">
        <v>107</v>
      </c>
      <c r="I294" s="178"/>
      <c r="J294" s="179"/>
    </row>
    <row r="295" spans="2:10" ht="15" x14ac:dyDescent="0.2">
      <c r="B295" s="140">
        <v>13</v>
      </c>
      <c r="C295" s="165">
        <v>57550</v>
      </c>
      <c r="D295" s="167">
        <v>4795.84</v>
      </c>
      <c r="E295" s="140">
        <v>14</v>
      </c>
      <c r="F295" s="165">
        <v>58858</v>
      </c>
      <c r="G295" s="167">
        <v>4904.84</v>
      </c>
      <c r="H295" s="140">
        <v>15</v>
      </c>
      <c r="I295" s="165">
        <v>60167</v>
      </c>
      <c r="J295" s="167">
        <v>5013.92</v>
      </c>
    </row>
    <row r="296" spans="2:10" ht="15" x14ac:dyDescent="0.2">
      <c r="B296" s="140">
        <v>14</v>
      </c>
      <c r="C296" s="165">
        <v>58858</v>
      </c>
      <c r="D296" s="167">
        <v>4904.84</v>
      </c>
      <c r="E296" s="140">
        <v>15</v>
      </c>
      <c r="F296" s="165">
        <v>60167</v>
      </c>
      <c r="G296" s="167">
        <v>5013.92</v>
      </c>
      <c r="H296" s="140">
        <v>16</v>
      </c>
      <c r="I296" s="165">
        <v>61481</v>
      </c>
      <c r="J296" s="167">
        <v>5123.42</v>
      </c>
    </row>
    <row r="297" spans="2:10" ht="15" x14ac:dyDescent="0.2">
      <c r="B297" s="140">
        <v>15</v>
      </c>
      <c r="C297" s="165">
        <v>60167</v>
      </c>
      <c r="D297" s="167">
        <v>5013.92</v>
      </c>
      <c r="E297" s="140">
        <v>16</v>
      </c>
      <c r="F297" s="165">
        <v>61481</v>
      </c>
      <c r="G297" s="167">
        <v>5123.42</v>
      </c>
      <c r="H297" s="140">
        <v>17</v>
      </c>
      <c r="I297" s="165">
        <v>62800</v>
      </c>
      <c r="J297" s="167">
        <v>5233.34</v>
      </c>
    </row>
    <row r="298" spans="2:10" ht="15" x14ac:dyDescent="0.2">
      <c r="B298" s="140">
        <v>16</v>
      </c>
      <c r="C298" s="165">
        <v>61481</v>
      </c>
      <c r="D298" s="167">
        <v>5123.42</v>
      </c>
      <c r="E298" s="140">
        <v>17</v>
      </c>
      <c r="F298" s="165">
        <v>62800</v>
      </c>
      <c r="G298" s="167">
        <v>5233.34</v>
      </c>
      <c r="H298" s="140">
        <v>18</v>
      </c>
      <c r="I298" s="165">
        <v>64113</v>
      </c>
      <c r="J298" s="167">
        <v>5342.75</v>
      </c>
    </row>
    <row r="299" spans="2:10" ht="15.75" customHeight="1" x14ac:dyDescent="0.2">
      <c r="B299" s="177" t="s">
        <v>108</v>
      </c>
      <c r="C299" s="178"/>
      <c r="D299" s="179"/>
      <c r="E299" s="177" t="s">
        <v>109</v>
      </c>
      <c r="F299" s="178"/>
      <c r="G299" s="179"/>
      <c r="H299" s="177" t="s">
        <v>110</v>
      </c>
      <c r="I299" s="178"/>
      <c r="J299" s="179"/>
    </row>
    <row r="300" spans="2:10" ht="15" x14ac:dyDescent="0.2">
      <c r="B300" s="140">
        <v>16</v>
      </c>
      <c r="C300" s="165">
        <v>61481</v>
      </c>
      <c r="D300" s="167">
        <v>5123.42</v>
      </c>
      <c r="E300" s="140">
        <v>17</v>
      </c>
      <c r="F300" s="165">
        <v>62800</v>
      </c>
      <c r="G300" s="167">
        <v>5233.34</v>
      </c>
      <c r="H300" s="140">
        <v>18</v>
      </c>
      <c r="I300" s="165">
        <v>64113</v>
      </c>
      <c r="J300" s="167">
        <v>5342.75</v>
      </c>
    </row>
    <row r="301" spans="2:10" ht="15" x14ac:dyDescent="0.2">
      <c r="B301" s="140">
        <v>17</v>
      </c>
      <c r="C301" s="165">
        <v>62800</v>
      </c>
      <c r="D301" s="167">
        <v>5233.34</v>
      </c>
      <c r="E301" s="140">
        <v>18</v>
      </c>
      <c r="F301" s="165">
        <v>64113</v>
      </c>
      <c r="G301" s="167">
        <v>5342.75</v>
      </c>
      <c r="H301" s="140">
        <v>19</v>
      </c>
      <c r="I301" s="165">
        <v>65417</v>
      </c>
      <c r="J301" s="167">
        <v>5451.42</v>
      </c>
    </row>
    <row r="302" spans="2:10" ht="15" x14ac:dyDescent="0.2">
      <c r="B302" s="140">
        <v>18</v>
      </c>
      <c r="C302" s="165">
        <v>64113</v>
      </c>
      <c r="D302" s="167">
        <v>5342.75</v>
      </c>
      <c r="E302" s="140">
        <v>19</v>
      </c>
      <c r="F302" s="165">
        <v>65417</v>
      </c>
      <c r="G302" s="167">
        <v>5451.42</v>
      </c>
      <c r="H302" s="140">
        <v>20</v>
      </c>
      <c r="I302" s="165">
        <v>66749</v>
      </c>
      <c r="J302" s="167">
        <v>5562.42</v>
      </c>
    </row>
    <row r="303" spans="2:10" ht="15" x14ac:dyDescent="0.2">
      <c r="B303" s="140">
        <v>19</v>
      </c>
      <c r="C303" s="165">
        <v>65417</v>
      </c>
      <c r="D303" s="167">
        <v>5451.42</v>
      </c>
      <c r="E303" s="140">
        <v>20</v>
      </c>
      <c r="F303" s="165">
        <v>66749</v>
      </c>
      <c r="G303" s="167">
        <v>5562.42</v>
      </c>
      <c r="H303" s="140">
        <v>21</v>
      </c>
      <c r="I303" s="165">
        <v>68106</v>
      </c>
      <c r="J303" s="167">
        <v>5675.5</v>
      </c>
    </row>
    <row r="304" spans="2:10" ht="15.75" customHeight="1" x14ac:dyDescent="0.2">
      <c r="B304" s="177" t="s">
        <v>111</v>
      </c>
      <c r="C304" s="178"/>
      <c r="D304" s="179"/>
      <c r="E304" s="177" t="s">
        <v>112</v>
      </c>
      <c r="F304" s="178"/>
      <c r="G304" s="179"/>
      <c r="H304" s="177" t="s">
        <v>113</v>
      </c>
      <c r="I304" s="178"/>
      <c r="J304" s="179"/>
    </row>
    <row r="305" spans="2:10" ht="15" x14ac:dyDescent="0.2">
      <c r="B305" s="140">
        <v>19</v>
      </c>
      <c r="C305" s="165">
        <v>65417</v>
      </c>
      <c r="D305" s="167">
        <v>5451.42</v>
      </c>
      <c r="E305" s="140">
        <v>20</v>
      </c>
      <c r="F305" s="165">
        <v>66749</v>
      </c>
      <c r="G305" s="167">
        <v>5562.42</v>
      </c>
      <c r="H305" s="140">
        <v>21</v>
      </c>
      <c r="I305" s="165">
        <v>68106</v>
      </c>
      <c r="J305" s="167">
        <v>5675.5</v>
      </c>
    </row>
    <row r="306" spans="2:10" ht="15" x14ac:dyDescent="0.2">
      <c r="B306" s="140">
        <v>20</v>
      </c>
      <c r="C306" s="165">
        <v>66749</v>
      </c>
      <c r="D306" s="167">
        <v>5562.42</v>
      </c>
      <c r="E306" s="140">
        <v>21</v>
      </c>
      <c r="F306" s="165">
        <v>68106</v>
      </c>
      <c r="G306" s="167">
        <v>5675.5</v>
      </c>
      <c r="H306" s="140">
        <v>22</v>
      </c>
      <c r="I306" s="165">
        <v>69496</v>
      </c>
      <c r="J306" s="167">
        <v>5791.34</v>
      </c>
    </row>
    <row r="307" spans="2:10" ht="15" x14ac:dyDescent="0.2">
      <c r="B307" s="140">
        <v>21</v>
      </c>
      <c r="C307" s="165">
        <v>68106</v>
      </c>
      <c r="D307" s="167">
        <v>5675.5</v>
      </c>
      <c r="E307" s="140">
        <v>22</v>
      </c>
      <c r="F307" s="165">
        <v>69496</v>
      </c>
      <c r="G307" s="167">
        <v>5791.34</v>
      </c>
      <c r="H307" s="140">
        <v>23</v>
      </c>
      <c r="I307" s="165">
        <v>70912</v>
      </c>
      <c r="J307" s="167">
        <v>5909.34</v>
      </c>
    </row>
    <row r="308" spans="2:10" ht="15" x14ac:dyDescent="0.2">
      <c r="B308" s="140">
        <v>22</v>
      </c>
      <c r="C308" s="165">
        <v>69496</v>
      </c>
      <c r="D308" s="167">
        <v>5791.34</v>
      </c>
      <c r="E308" s="140">
        <v>23</v>
      </c>
      <c r="F308" s="165">
        <v>70912</v>
      </c>
      <c r="G308" s="167">
        <v>5909.34</v>
      </c>
      <c r="H308" s="140">
        <v>24</v>
      </c>
      <c r="I308" s="165">
        <v>72358</v>
      </c>
      <c r="J308" s="167">
        <v>6029.84</v>
      </c>
    </row>
  </sheetData>
  <sheetProtection algorithmName="SHA-512" hashValue="Mqs4rBi3O5cmrr9Qv0vN28i6hqfPplkrQR7ecGurVsisAYIyziM5TDabMReWB+bcuGRRv7JauxLadS+bHDrNug==" saltValue="yHO6h9coD96FcbdJMckwPg==" spinCount="100000" sheet="1" objects="1" scenarios="1"/>
  <mergeCells count="64">
    <mergeCell ref="B272:D272"/>
    <mergeCell ref="E272:G272"/>
    <mergeCell ref="H272:J272"/>
    <mergeCell ref="B279:D279"/>
    <mergeCell ref="E279:G279"/>
    <mergeCell ref="H279:J279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J244:J245"/>
    <mergeCell ref="K244:K245"/>
    <mergeCell ref="L244:L245"/>
    <mergeCell ref="B155:C155"/>
    <mergeCell ref="D155:E155"/>
    <mergeCell ref="J217:J218"/>
    <mergeCell ref="K217:K218"/>
    <mergeCell ref="L217:L218"/>
    <mergeCell ref="J227:J228"/>
    <mergeCell ref="K227:K228"/>
    <mergeCell ref="L227:L228"/>
    <mergeCell ref="B143:C143"/>
    <mergeCell ref="D143:E143"/>
    <mergeCell ref="F143:G143"/>
    <mergeCell ref="B149:C149"/>
    <mergeCell ref="D149:E149"/>
    <mergeCell ref="F149:G149"/>
    <mergeCell ref="B131:C131"/>
    <mergeCell ref="D131:E131"/>
    <mergeCell ref="F131:G131"/>
    <mergeCell ref="B137:C137"/>
    <mergeCell ref="D137:E137"/>
    <mergeCell ref="F137:G137"/>
    <mergeCell ref="B105:D105"/>
    <mergeCell ref="B1:C1"/>
    <mergeCell ref="C13:C16"/>
    <mergeCell ref="C19:C23"/>
    <mergeCell ref="C26:C31"/>
    <mergeCell ref="C34:C39"/>
    <mergeCell ref="C42:C47"/>
    <mergeCell ref="C50:C54"/>
    <mergeCell ref="C57:C60"/>
    <mergeCell ref="C63:C66"/>
    <mergeCell ref="B70:D70"/>
    <mergeCell ref="B304:D304"/>
    <mergeCell ref="E304:G304"/>
    <mergeCell ref="H304:J304"/>
    <mergeCell ref="B284:D284"/>
    <mergeCell ref="E284:G284"/>
    <mergeCell ref="H284:J284"/>
    <mergeCell ref="B299:D299"/>
    <mergeCell ref="E299:G299"/>
    <mergeCell ref="H299:J299"/>
    <mergeCell ref="B289:D289"/>
    <mergeCell ref="E289:G289"/>
    <mergeCell ref="H289:J289"/>
    <mergeCell ref="B294:D294"/>
    <mergeCell ref="E294:G294"/>
    <mergeCell ref="H294:J294"/>
  </mergeCells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rowBreaks count="3" manualBreakCount="3">
    <brk id="75" max="16383" man="1"/>
    <brk id="161" max="16383" man="1"/>
    <brk id="213" max="16383" man="1"/>
  </rowBreaks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8CAB9D0AE184DAA0F3EC77137E453" ma:contentTypeVersion="2" ma:contentTypeDescription="Create a new document." ma:contentTypeScope="" ma:versionID="19c1e3b8656961d4a6c5ff692364955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7a6211c30480db1e6c2c892869dc6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71B84F-1B5C-4E1E-8305-4F520EC7F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84592A-82CB-4FC2-A11F-9878A9DAB0D6}"/>
</file>

<file path=customXml/itemProps3.xml><?xml version="1.0" encoding="utf-8"?>
<ds:datastoreItem xmlns:ds="http://schemas.openxmlformats.org/officeDocument/2006/customXml" ds:itemID="{F9555DD2-A25F-4767-BA33-E4C17B27F58D}">
  <ds:schemaRefs>
    <ds:schemaRef ds:uri="http://purl.org/dc/elements/1.1/"/>
    <ds:schemaRef ds:uri="http://schemas.microsoft.com/office/2006/metadata/properties"/>
    <ds:schemaRef ds:uri="60b04f2a-87b0-41af-beb0-7cb65dea910a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eb78d93-e89f-4b9d-b3bc-cce581b5021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Salary Scales; Pay Scales</dc:subject>
  <dc:creator>Cox, Megan</dc:creator>
  <cp:keywords/>
  <dc:description/>
  <cp:lastModifiedBy>Mei Wah Farrow</cp:lastModifiedBy>
  <cp:revision/>
  <cp:lastPrinted>2023-08-03T07:34:55Z</cp:lastPrinted>
  <dcterms:created xsi:type="dcterms:W3CDTF">2022-03-08T11:55:44Z</dcterms:created>
  <dcterms:modified xsi:type="dcterms:W3CDTF">2024-06-24T11:10:07Z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0x01010041A8CAB9D0AE184DAA0F3EC77137E453</vt:lpwstr>
  </property>
  <property fmtid="{D5CDD505-2E9C-101B-9397-08002B2CF9AE}" pid="3" name="MediaServiceImageTags">
    <vt:lpwstr/>
  </property>
</Properties>
</file>